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20" windowWidth="17940" windowHeight="11760" activeTab="0"/>
  </bookViews>
  <sheets>
    <sheet name="табл. 2)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<sst xmlns="http://schemas.openxmlformats.org/spreadsheetml/2006/main" count="50" uniqueCount="37">
  <si>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Назва дисципліни за якими проводиться контроль</t>
  </si>
  <si>
    <t>Група</t>
  </si>
  <si>
    <t>%</t>
  </si>
  <si>
    <t>Якість, %</t>
  </si>
  <si>
    <t xml:space="preserve">Всього: </t>
  </si>
  <si>
    <t>Абсолютна успішність, %</t>
  </si>
  <si>
    <t>№ з/п</t>
  </si>
  <si>
    <t>Виконували РКР</t>
  </si>
  <si>
    <t xml:space="preserve">90-100 </t>
  </si>
  <si>
    <t>65-89</t>
  </si>
  <si>
    <t>50-64</t>
  </si>
  <si>
    <t>0-49</t>
  </si>
  <si>
    <t>З циклу загальної підготовки</t>
  </si>
  <si>
    <t>-</t>
  </si>
  <si>
    <t>заповнюються тільки комірки, виділені жовтим кольором</t>
  </si>
  <si>
    <t xml:space="preserve">Всього за циклом: </t>
  </si>
  <si>
    <t>З циклу професійної підготовки</t>
  </si>
  <si>
    <t>Завідувач випускової кафедри</t>
  </si>
  <si>
    <t>ПІБ</t>
  </si>
  <si>
    <t>Декан факультету</t>
  </si>
  <si>
    <t>(заповнює випускова кафедра)</t>
  </si>
  <si>
    <t>Одержали бали при виконанні  РКР</t>
  </si>
  <si>
    <t>осіб</t>
  </si>
  <si>
    <t>Кількість студентів, осіб</t>
  </si>
  <si>
    <t>Мет навч матем</t>
  </si>
  <si>
    <t>348 Б</t>
  </si>
  <si>
    <t>348 К</t>
  </si>
  <si>
    <t>Мет навч муз та сцен мист-ва</t>
  </si>
  <si>
    <t>448Б</t>
  </si>
  <si>
    <t>448 К</t>
  </si>
  <si>
    <t>Акт пробл педагогіки  ПШ</t>
  </si>
  <si>
    <t>548 Б</t>
  </si>
  <si>
    <t>548 К</t>
  </si>
  <si>
    <t xml:space="preserve">Психологія (загальна) 013 Початкова освіта </t>
  </si>
  <si>
    <t>108 Б</t>
  </si>
  <si>
    <t>108 К</t>
  </si>
  <si>
    <t>спеціальності 013 Початкова освіта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</si>
</sst>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%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</numFmts>
  <fonts count="49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rgb="FFFF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9" fontId="1" fillId="0" borderId="14" xfId="55" applyFont="1" applyBorder="1" applyAlignment="1">
      <alignment horizontal="center" vertical="center"/>
    </xf>
    <xf numFmtId="196" fontId="1" fillId="0" borderId="14" xfId="55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9" fontId="1" fillId="0" borderId="10" xfId="55" applyFont="1" applyBorder="1" applyAlignment="1">
      <alignment horizontal="center" vertical="center"/>
    </xf>
    <xf numFmtId="196" fontId="1" fillId="0" borderId="10" xfId="55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9" fontId="7" fillId="0" borderId="10" xfId="55" applyFont="1" applyBorder="1" applyAlignment="1">
      <alignment horizontal="center" vertical="center"/>
    </xf>
    <xf numFmtId="196" fontId="7" fillId="0" borderId="10" xfId="55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justify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9" fontId="48" fillId="0" borderId="10" xfId="55" applyFont="1" applyBorder="1" applyAlignment="1">
      <alignment horizontal="center" vertical="center"/>
    </xf>
    <xf numFmtId="196" fontId="48" fillId="0" borderId="10" xfId="55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9" fontId="1" fillId="0" borderId="0" xfId="55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textRotation="90" wrapText="1"/>
    </xf>
    <xf numFmtId="0" fontId="0" fillId="0" borderId="20" xfId="0" applyBorder="1" applyAlignment="1">
      <alignment textRotation="90"/>
    </xf>
    <xf numFmtId="0" fontId="0" fillId="0" borderId="21" xfId="0" applyBorder="1" applyAlignment="1">
      <alignment textRotation="90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4</xdr:row>
      <xdr:rowOff>0</xdr:rowOff>
    </xdr:from>
    <xdr:to>
      <xdr:col>14</xdr:col>
      <xdr:colOff>76200</xdr:colOff>
      <xdr:row>6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1181100" y="1219200"/>
          <a:ext cx="90582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РЕЗУЛЬТАТИ ВИКОНАННЯ РЕКТОРСЬКИХ КОНТРОЛЬНИХ РОБІТ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="75" zoomScaleNormal="75" zoomScaleSheetLayoutView="70" zoomScalePageLayoutView="0" workbookViewId="0" topLeftCell="A7">
      <selection activeCell="B13" sqref="B13"/>
    </sheetView>
  </sheetViews>
  <sheetFormatPr defaultColWidth="9.140625" defaultRowHeight="12.75"/>
  <cols>
    <col min="1" max="1" width="4.7109375" style="1" customWidth="1"/>
    <col min="2" max="2" width="35.57421875" style="1" customWidth="1"/>
    <col min="3" max="3" width="8.421875" style="1" customWidth="1"/>
    <col min="4" max="5" width="8.00390625" style="1" customWidth="1"/>
    <col min="6" max="6" width="11.7109375" style="1" customWidth="1"/>
    <col min="7" max="7" width="9.28125" style="1" bestFit="1" customWidth="1"/>
    <col min="8" max="8" width="9.421875" style="1" customWidth="1"/>
    <col min="9" max="9" width="8.7109375" style="1" customWidth="1"/>
    <col min="10" max="10" width="10.8515625" style="1" customWidth="1"/>
    <col min="11" max="11" width="9.28125" style="1" bestFit="1" customWidth="1"/>
    <col min="12" max="12" width="9.28125" style="1" customWidth="1"/>
    <col min="13" max="13" width="9.140625" style="1" customWidth="1"/>
    <col min="14" max="14" width="10.00390625" style="1" customWidth="1"/>
    <col min="15" max="15" width="9.7109375" style="1" bestFit="1" customWidth="1"/>
    <col min="16" max="16" width="9.28125" style="1" bestFit="1" customWidth="1"/>
    <col min="17" max="16384" width="9.140625" style="4" customWidth="1"/>
  </cols>
  <sheetData>
    <row r="1" spans="2:19" ht="24" customHeight="1">
      <c r="B1" s="49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33" t="s">
        <v>20</v>
      </c>
      <c r="R1" s="34"/>
      <c r="S1" s="34"/>
    </row>
    <row r="2" spans="2:16" ht="24" customHeight="1">
      <c r="B2" s="26"/>
      <c r="C2" s="22" t="s">
        <v>13</v>
      </c>
      <c r="D2" s="55" t="s">
        <v>14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2"/>
    </row>
    <row r="3" spans="2:16" ht="24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24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24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ht="24" customHeight="1">
      <c r="B6" s="2"/>
      <c r="C6" s="2"/>
      <c r="D6" s="54" t="s">
        <v>36</v>
      </c>
      <c r="E6" s="54"/>
      <c r="F6" s="54"/>
      <c r="G6" s="54"/>
      <c r="H6" s="54"/>
      <c r="I6" s="54"/>
      <c r="J6" s="54"/>
      <c r="K6" s="54"/>
      <c r="L6" s="54"/>
      <c r="M6" s="2"/>
      <c r="N6" s="2"/>
      <c r="O6" s="2"/>
      <c r="P6" s="2"/>
    </row>
    <row r="7" spans="1:16" ht="51" customHeight="1" thickBot="1">
      <c r="A7" s="4"/>
      <c r="B7" s="3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7" customFormat="1" ht="27" customHeight="1">
      <c r="A8" s="43" t="s">
        <v>6</v>
      </c>
      <c r="B8" s="51" t="s">
        <v>0</v>
      </c>
      <c r="C8" s="47" t="s">
        <v>1</v>
      </c>
      <c r="D8" s="47" t="s">
        <v>23</v>
      </c>
      <c r="E8" s="51" t="s">
        <v>7</v>
      </c>
      <c r="F8" s="51"/>
      <c r="G8" s="51" t="s">
        <v>21</v>
      </c>
      <c r="H8" s="51"/>
      <c r="I8" s="51"/>
      <c r="J8" s="51"/>
      <c r="K8" s="51"/>
      <c r="L8" s="51"/>
      <c r="M8" s="51"/>
      <c r="N8" s="51"/>
      <c r="O8" s="47" t="s">
        <v>5</v>
      </c>
      <c r="P8" s="52" t="s">
        <v>3</v>
      </c>
    </row>
    <row r="9" spans="1:16" s="7" customFormat="1" ht="40.5" customHeight="1">
      <c r="A9" s="44"/>
      <c r="B9" s="46"/>
      <c r="C9" s="48"/>
      <c r="D9" s="48"/>
      <c r="E9" s="46"/>
      <c r="F9" s="46"/>
      <c r="G9" s="46" t="s">
        <v>8</v>
      </c>
      <c r="H9" s="46"/>
      <c r="I9" s="46" t="s">
        <v>9</v>
      </c>
      <c r="J9" s="46"/>
      <c r="K9" s="46" t="s">
        <v>10</v>
      </c>
      <c r="L9" s="46"/>
      <c r="M9" s="46" t="s">
        <v>11</v>
      </c>
      <c r="N9" s="46"/>
      <c r="O9" s="48"/>
      <c r="P9" s="53"/>
    </row>
    <row r="10" spans="1:16" s="7" customFormat="1" ht="37.5" customHeight="1">
      <c r="A10" s="45"/>
      <c r="B10" s="46"/>
      <c r="C10" s="48"/>
      <c r="D10" s="48"/>
      <c r="E10" s="5" t="s">
        <v>22</v>
      </c>
      <c r="F10" s="5" t="s">
        <v>2</v>
      </c>
      <c r="G10" s="5" t="s">
        <v>22</v>
      </c>
      <c r="H10" s="5" t="s">
        <v>2</v>
      </c>
      <c r="I10" s="5" t="s">
        <v>22</v>
      </c>
      <c r="J10" s="5" t="s">
        <v>2</v>
      </c>
      <c r="K10" s="5" t="s">
        <v>22</v>
      </c>
      <c r="L10" s="5" t="s">
        <v>2</v>
      </c>
      <c r="M10" s="5" t="s">
        <v>22</v>
      </c>
      <c r="N10" s="5" t="s">
        <v>2</v>
      </c>
      <c r="O10" s="48"/>
      <c r="P10" s="53"/>
    </row>
    <row r="11" spans="1:16" s="6" customFormat="1" ht="15.75" customHeight="1">
      <c r="A11" s="10">
        <v>1</v>
      </c>
      <c r="B11" s="11">
        <v>2</v>
      </c>
      <c r="C11" s="11"/>
      <c r="D11" s="11">
        <v>5</v>
      </c>
      <c r="E11" s="11">
        <v>6</v>
      </c>
      <c r="F11" s="11">
        <v>7</v>
      </c>
      <c r="G11" s="11">
        <v>8</v>
      </c>
      <c r="H11" s="11">
        <v>9</v>
      </c>
      <c r="I11" s="11">
        <v>10</v>
      </c>
      <c r="J11" s="11">
        <v>11</v>
      </c>
      <c r="K11" s="11">
        <v>12</v>
      </c>
      <c r="L11" s="11">
        <v>13</v>
      </c>
      <c r="M11" s="11">
        <v>14</v>
      </c>
      <c r="N11" s="11">
        <v>15</v>
      </c>
      <c r="O11" s="11">
        <v>16</v>
      </c>
      <c r="P11" s="12">
        <v>17</v>
      </c>
    </row>
    <row r="12" spans="1:16" s="6" customFormat="1" ht="15.75" customHeight="1">
      <c r="A12" s="23"/>
      <c r="B12" s="39" t="s">
        <v>12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1:16" s="6" customFormat="1" ht="25.5" customHeight="1">
      <c r="A13" s="24">
        <v>1</v>
      </c>
      <c r="B13" s="56" t="s">
        <v>33</v>
      </c>
      <c r="C13" s="27" t="s">
        <v>34</v>
      </c>
      <c r="D13" s="25">
        <v>16</v>
      </c>
      <c r="E13" s="35">
        <v>14</v>
      </c>
      <c r="F13" s="16">
        <f>E13/D13</f>
        <v>0.875</v>
      </c>
      <c r="G13" s="25">
        <v>4</v>
      </c>
      <c r="H13" s="17">
        <f>G13/D13</f>
        <v>0.25</v>
      </c>
      <c r="I13" s="25">
        <v>8</v>
      </c>
      <c r="J13" s="17">
        <f>I13/D13</f>
        <v>0.5</v>
      </c>
      <c r="K13" s="25">
        <v>2</v>
      </c>
      <c r="L13" s="17">
        <f>K13/D13</f>
        <v>0.125</v>
      </c>
      <c r="M13" s="25"/>
      <c r="N13" s="16">
        <f>M13/D13</f>
        <v>0</v>
      </c>
      <c r="O13" s="16">
        <f>(G13+I13+K13)/D13</f>
        <v>0.875</v>
      </c>
      <c r="P13" s="17">
        <f>(G13+I13)/D13</f>
        <v>0.75</v>
      </c>
    </row>
    <row r="14" spans="1:16" s="9" customFormat="1" ht="29.25" customHeight="1">
      <c r="A14" s="24">
        <v>2</v>
      </c>
      <c r="B14" s="56" t="s">
        <v>33</v>
      </c>
      <c r="C14" s="27" t="s">
        <v>35</v>
      </c>
      <c r="D14" s="25">
        <v>5</v>
      </c>
      <c r="E14" s="35">
        <v>5</v>
      </c>
      <c r="F14" s="16">
        <f>E14/D14</f>
        <v>1</v>
      </c>
      <c r="G14" s="25">
        <v>2</v>
      </c>
      <c r="H14" s="17">
        <f>G14/D14</f>
        <v>0.4</v>
      </c>
      <c r="I14" s="25">
        <v>2</v>
      </c>
      <c r="J14" s="17">
        <f>I14/D14</f>
        <v>0.4</v>
      </c>
      <c r="K14" s="25">
        <v>1</v>
      </c>
      <c r="L14" s="17">
        <f>K14/D14</f>
        <v>0.2</v>
      </c>
      <c r="M14" s="25"/>
      <c r="N14" s="16">
        <f>M14/D14</f>
        <v>0</v>
      </c>
      <c r="O14" s="16">
        <f>(G14+I14+K14)/D14</f>
        <v>1</v>
      </c>
      <c r="P14" s="17">
        <f>(G14+I14)/D14</f>
        <v>0.8</v>
      </c>
    </row>
    <row r="15" spans="1:16" s="9" customFormat="1" ht="29.25" customHeight="1">
      <c r="A15" s="24">
        <v>3</v>
      </c>
      <c r="B15" s="27"/>
      <c r="C15" s="27"/>
      <c r="D15" s="25"/>
      <c r="E15" s="35">
        <f aca="true" t="shared" si="0" ref="E14:E19">SUM(G15,I15,K15,M15)</f>
        <v>0</v>
      </c>
      <c r="F15" s="16" t="e">
        <f aca="true" t="shared" si="1" ref="F14:F20">E15/D15</f>
        <v>#DIV/0!</v>
      </c>
      <c r="G15" s="25"/>
      <c r="H15" s="17" t="e">
        <f aca="true" t="shared" si="2" ref="H14:H28">G15/D15</f>
        <v>#DIV/0!</v>
      </c>
      <c r="I15" s="25"/>
      <c r="J15" s="17" t="e">
        <f aca="true" t="shared" si="3" ref="J13:J28">I15/D15</f>
        <v>#DIV/0!</v>
      </c>
      <c r="K15" s="25"/>
      <c r="L15" s="17" t="e">
        <f aca="true" t="shared" si="4" ref="L13:L29">K15/D15</f>
        <v>#DIV/0!</v>
      </c>
      <c r="M15" s="25"/>
      <c r="N15" s="16" t="e">
        <f aca="true" t="shared" si="5" ref="N13:N19">M15/D15</f>
        <v>#DIV/0!</v>
      </c>
      <c r="O15" s="16" t="e">
        <f>(G15+I15+K15)/D15</f>
        <v>#DIV/0!</v>
      </c>
      <c r="P15" s="17" t="e">
        <f aca="true" t="shared" si="6" ref="P14:P28">(G15+I15)/D15</f>
        <v>#DIV/0!</v>
      </c>
    </row>
    <row r="16" spans="1:16" s="9" customFormat="1" ht="29.25" customHeight="1">
      <c r="A16" s="24">
        <v>4</v>
      </c>
      <c r="B16" s="27"/>
      <c r="C16" s="27"/>
      <c r="D16" s="25"/>
      <c r="E16" s="35">
        <f t="shared" si="0"/>
        <v>0</v>
      </c>
      <c r="F16" s="16" t="e">
        <f t="shared" si="1"/>
        <v>#DIV/0!</v>
      </c>
      <c r="G16" s="25"/>
      <c r="H16" s="17" t="e">
        <f t="shared" si="2"/>
        <v>#DIV/0!</v>
      </c>
      <c r="I16" s="25"/>
      <c r="J16" s="17" t="e">
        <f t="shared" si="3"/>
        <v>#DIV/0!</v>
      </c>
      <c r="K16" s="25"/>
      <c r="L16" s="17" t="e">
        <f t="shared" si="4"/>
        <v>#DIV/0!</v>
      </c>
      <c r="M16" s="25"/>
      <c r="N16" s="16" t="e">
        <f t="shared" si="5"/>
        <v>#DIV/0!</v>
      </c>
      <c r="O16" s="16" t="e">
        <f>(G16+I16+K16)/D16</f>
        <v>#DIV/0!</v>
      </c>
      <c r="P16" s="17" t="e">
        <f t="shared" si="6"/>
        <v>#DIV/0!</v>
      </c>
    </row>
    <row r="17" spans="1:16" s="9" customFormat="1" ht="29.25" customHeight="1">
      <c r="A17" s="24">
        <v>5</v>
      </c>
      <c r="B17" s="27"/>
      <c r="C17" s="27"/>
      <c r="D17" s="25"/>
      <c r="E17" s="35">
        <f t="shared" si="0"/>
        <v>0</v>
      </c>
      <c r="F17" s="16" t="e">
        <f t="shared" si="1"/>
        <v>#DIV/0!</v>
      </c>
      <c r="G17" s="25"/>
      <c r="H17" s="17" t="e">
        <f t="shared" si="2"/>
        <v>#DIV/0!</v>
      </c>
      <c r="I17" s="25"/>
      <c r="J17" s="17" t="e">
        <f t="shared" si="3"/>
        <v>#DIV/0!</v>
      </c>
      <c r="K17" s="25"/>
      <c r="L17" s="17" t="e">
        <f t="shared" si="4"/>
        <v>#DIV/0!</v>
      </c>
      <c r="M17" s="25"/>
      <c r="N17" s="16" t="e">
        <f t="shared" si="5"/>
        <v>#DIV/0!</v>
      </c>
      <c r="O17" s="16" t="e">
        <f>(G17+I17+K17)/D17</f>
        <v>#DIV/0!</v>
      </c>
      <c r="P17" s="17" t="e">
        <f t="shared" si="6"/>
        <v>#DIV/0!</v>
      </c>
    </row>
    <row r="18" spans="1:16" s="9" customFormat="1" ht="29.25" customHeight="1">
      <c r="A18" s="24">
        <v>6</v>
      </c>
      <c r="B18" s="28"/>
      <c r="C18" s="28"/>
      <c r="D18" s="25"/>
      <c r="E18" s="35">
        <f t="shared" si="0"/>
        <v>0</v>
      </c>
      <c r="F18" s="16" t="e">
        <f t="shared" si="1"/>
        <v>#DIV/0!</v>
      </c>
      <c r="G18" s="25"/>
      <c r="H18" s="17" t="e">
        <f t="shared" si="2"/>
        <v>#DIV/0!</v>
      </c>
      <c r="I18" s="25"/>
      <c r="J18" s="17" t="e">
        <f t="shared" si="3"/>
        <v>#DIV/0!</v>
      </c>
      <c r="K18" s="25"/>
      <c r="L18" s="17" t="e">
        <f t="shared" si="4"/>
        <v>#DIV/0!</v>
      </c>
      <c r="M18" s="25">
        <v>0</v>
      </c>
      <c r="N18" s="16" t="e">
        <f t="shared" si="5"/>
        <v>#DIV/0!</v>
      </c>
      <c r="O18" s="13" t="e">
        <f aca="true" t="shared" si="7" ref="O18:O29">(G18+I18+K18)/D18</f>
        <v>#DIV/0!</v>
      </c>
      <c r="P18" s="17" t="e">
        <f t="shared" si="6"/>
        <v>#DIV/0!</v>
      </c>
    </row>
    <row r="19" spans="1:16" s="9" customFormat="1" ht="29.25" customHeight="1">
      <c r="A19" s="24">
        <v>7</v>
      </c>
      <c r="B19" s="28"/>
      <c r="C19" s="28"/>
      <c r="D19" s="25"/>
      <c r="E19" s="35">
        <f t="shared" si="0"/>
        <v>0</v>
      </c>
      <c r="F19" s="16" t="e">
        <f t="shared" si="1"/>
        <v>#DIV/0!</v>
      </c>
      <c r="G19" s="25"/>
      <c r="H19" s="17" t="e">
        <f t="shared" si="2"/>
        <v>#DIV/0!</v>
      </c>
      <c r="I19" s="25"/>
      <c r="J19" s="17" t="e">
        <f t="shared" si="3"/>
        <v>#DIV/0!</v>
      </c>
      <c r="K19" s="25"/>
      <c r="L19" s="17" t="e">
        <f t="shared" si="4"/>
        <v>#DIV/0!</v>
      </c>
      <c r="M19" s="25">
        <v>0</v>
      </c>
      <c r="N19" s="16" t="e">
        <f t="shared" si="5"/>
        <v>#DIV/0!</v>
      </c>
      <c r="O19" s="16" t="e">
        <f t="shared" si="7"/>
        <v>#DIV/0!</v>
      </c>
      <c r="P19" s="17" t="e">
        <f t="shared" si="6"/>
        <v>#DIV/0!</v>
      </c>
    </row>
    <row r="20" spans="1:16" s="9" customFormat="1" ht="29.25" customHeight="1">
      <c r="A20" s="15"/>
      <c r="B20" s="18" t="s">
        <v>15</v>
      </c>
      <c r="C20" s="18"/>
      <c r="D20" s="36">
        <f>SUM(D13:D19)</f>
        <v>21</v>
      </c>
      <c r="E20" s="36">
        <f>SUM(E13:E19)</f>
        <v>19</v>
      </c>
      <c r="F20" s="37">
        <f t="shared" si="1"/>
        <v>0.9047619047619048</v>
      </c>
      <c r="G20" s="36">
        <f>SUM(G13:G19)</f>
        <v>6</v>
      </c>
      <c r="H20" s="38">
        <f t="shared" si="2"/>
        <v>0.2857142857142857</v>
      </c>
      <c r="I20" s="36">
        <f>SUM(I13:I19)</f>
        <v>10</v>
      </c>
      <c r="J20" s="38">
        <f t="shared" si="3"/>
        <v>0.47619047619047616</v>
      </c>
      <c r="K20" s="36">
        <f>SUM(K13:K19)</f>
        <v>3</v>
      </c>
      <c r="L20" s="38">
        <f>K20/D20</f>
        <v>0.14285714285714285</v>
      </c>
      <c r="M20" s="36">
        <f>SUM(M13:M19)</f>
        <v>0</v>
      </c>
      <c r="N20" s="38" t="e">
        <f>SUM(N13:N19)/4</f>
        <v>#DIV/0!</v>
      </c>
      <c r="O20" s="37">
        <f t="shared" si="7"/>
        <v>0.9047619047619048</v>
      </c>
      <c r="P20" s="38">
        <f t="shared" si="6"/>
        <v>0.7619047619047619</v>
      </c>
    </row>
    <row r="21" spans="1:16" s="9" customFormat="1" ht="29.25" customHeight="1">
      <c r="A21" s="15"/>
      <c r="B21" s="39" t="s">
        <v>16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1"/>
    </row>
    <row r="22" spans="1:16" s="8" customFormat="1" ht="23.25" customHeight="1">
      <c r="A22" s="24">
        <v>1</v>
      </c>
      <c r="B22" s="28" t="s">
        <v>24</v>
      </c>
      <c r="C22" s="28" t="s">
        <v>25</v>
      </c>
      <c r="D22" s="30">
        <v>11</v>
      </c>
      <c r="E22" s="35">
        <v>11</v>
      </c>
      <c r="F22" s="16">
        <f>E22/D22</f>
        <v>1</v>
      </c>
      <c r="G22" s="31">
        <v>3</v>
      </c>
      <c r="H22" s="17">
        <f t="shared" si="2"/>
        <v>0.2727272727272727</v>
      </c>
      <c r="I22" s="31">
        <v>5</v>
      </c>
      <c r="J22" s="17">
        <f t="shared" si="3"/>
        <v>0.45454545454545453</v>
      </c>
      <c r="K22" s="31">
        <v>3</v>
      </c>
      <c r="L22" s="17">
        <f t="shared" si="4"/>
        <v>0.2727272727272727</v>
      </c>
      <c r="M22" s="31">
        <v>0</v>
      </c>
      <c r="N22" s="13">
        <f>M22/D22</f>
        <v>0</v>
      </c>
      <c r="O22" s="13">
        <f t="shared" si="7"/>
        <v>1</v>
      </c>
      <c r="P22" s="17">
        <f>(G22+I22)/D22</f>
        <v>0.7272727272727273</v>
      </c>
    </row>
    <row r="23" spans="1:16" s="8" customFormat="1" ht="36" customHeight="1">
      <c r="A23" s="24">
        <v>2</v>
      </c>
      <c r="B23" s="28" t="s">
        <v>24</v>
      </c>
      <c r="C23" s="28" t="s">
        <v>26</v>
      </c>
      <c r="D23" s="25">
        <v>13</v>
      </c>
      <c r="E23" s="35">
        <v>13</v>
      </c>
      <c r="F23" s="16">
        <f aca="true" t="shared" si="8" ref="F23:F28">E23/D23</f>
        <v>1</v>
      </c>
      <c r="G23" s="31">
        <v>1</v>
      </c>
      <c r="H23" s="17">
        <f t="shared" si="2"/>
        <v>0.07692307692307693</v>
      </c>
      <c r="I23" s="31">
        <v>5</v>
      </c>
      <c r="J23" s="17">
        <f t="shared" si="3"/>
        <v>0.38461538461538464</v>
      </c>
      <c r="K23" s="31">
        <v>7</v>
      </c>
      <c r="L23" s="17">
        <f t="shared" si="4"/>
        <v>0.5384615384615384</v>
      </c>
      <c r="M23" s="31">
        <v>0</v>
      </c>
      <c r="N23" s="13">
        <f aca="true" t="shared" si="9" ref="N23:N28">M23/D23</f>
        <v>0</v>
      </c>
      <c r="O23" s="13">
        <f t="shared" si="7"/>
        <v>1</v>
      </c>
      <c r="P23" s="14">
        <f t="shared" si="6"/>
        <v>0.46153846153846156</v>
      </c>
    </row>
    <row r="24" spans="1:16" s="8" customFormat="1" ht="23.25" customHeight="1">
      <c r="A24" s="24">
        <v>3</v>
      </c>
      <c r="B24" s="29" t="s">
        <v>27</v>
      </c>
      <c r="C24" s="28" t="s">
        <v>28</v>
      </c>
      <c r="D24" s="25">
        <v>10</v>
      </c>
      <c r="E24" s="35">
        <v>10</v>
      </c>
      <c r="F24" s="16">
        <f t="shared" si="8"/>
        <v>1</v>
      </c>
      <c r="G24" s="31">
        <v>2</v>
      </c>
      <c r="H24" s="17">
        <f t="shared" si="2"/>
        <v>0.2</v>
      </c>
      <c r="I24" s="31">
        <v>8</v>
      </c>
      <c r="J24" s="17">
        <f t="shared" si="3"/>
        <v>0.8</v>
      </c>
      <c r="K24" s="31">
        <v>0</v>
      </c>
      <c r="L24" s="17">
        <f t="shared" si="4"/>
        <v>0</v>
      </c>
      <c r="M24" s="31">
        <v>0</v>
      </c>
      <c r="N24" s="13">
        <f t="shared" si="9"/>
        <v>0</v>
      </c>
      <c r="O24" s="13">
        <f t="shared" si="7"/>
        <v>1</v>
      </c>
      <c r="P24" s="14">
        <f t="shared" si="6"/>
        <v>1</v>
      </c>
    </row>
    <row r="25" spans="1:16" s="8" customFormat="1" ht="23.25" customHeight="1">
      <c r="A25" s="24">
        <v>4</v>
      </c>
      <c r="B25" s="29" t="s">
        <v>27</v>
      </c>
      <c r="C25" s="28" t="s">
        <v>29</v>
      </c>
      <c r="D25" s="25">
        <v>12</v>
      </c>
      <c r="E25" s="35">
        <v>12</v>
      </c>
      <c r="F25" s="16">
        <f t="shared" si="8"/>
        <v>1</v>
      </c>
      <c r="G25" s="31">
        <v>0</v>
      </c>
      <c r="H25" s="17">
        <f t="shared" si="2"/>
        <v>0</v>
      </c>
      <c r="I25" s="31">
        <v>7</v>
      </c>
      <c r="J25" s="17">
        <f t="shared" si="3"/>
        <v>0.5833333333333334</v>
      </c>
      <c r="K25" s="31">
        <v>4</v>
      </c>
      <c r="L25" s="17">
        <f t="shared" si="4"/>
        <v>0.3333333333333333</v>
      </c>
      <c r="M25" s="31">
        <v>1</v>
      </c>
      <c r="N25" s="13">
        <f t="shared" si="9"/>
        <v>0.08333333333333333</v>
      </c>
      <c r="O25" s="13">
        <f t="shared" si="7"/>
        <v>0.9166666666666666</v>
      </c>
      <c r="P25" s="14">
        <f t="shared" si="6"/>
        <v>0.5833333333333334</v>
      </c>
    </row>
    <row r="26" spans="1:16" s="8" customFormat="1" ht="23.25" customHeight="1">
      <c r="A26" s="24">
        <v>5</v>
      </c>
      <c r="B26" s="28" t="s">
        <v>30</v>
      </c>
      <c r="C26" s="28" t="s">
        <v>31</v>
      </c>
      <c r="D26" s="25">
        <v>18</v>
      </c>
      <c r="E26" s="35">
        <v>18</v>
      </c>
      <c r="F26" s="16">
        <f t="shared" si="8"/>
        <v>1</v>
      </c>
      <c r="G26" s="31">
        <v>7</v>
      </c>
      <c r="H26" s="17">
        <f t="shared" si="2"/>
        <v>0.3888888888888889</v>
      </c>
      <c r="I26" s="31">
        <v>11</v>
      </c>
      <c r="J26" s="17">
        <f t="shared" si="3"/>
        <v>0.6111111111111112</v>
      </c>
      <c r="K26" s="31">
        <v>0</v>
      </c>
      <c r="L26" s="17">
        <f t="shared" si="4"/>
        <v>0</v>
      </c>
      <c r="M26" s="31">
        <v>0</v>
      </c>
      <c r="N26" s="13">
        <f t="shared" si="9"/>
        <v>0</v>
      </c>
      <c r="O26" s="13">
        <f t="shared" si="7"/>
        <v>1</v>
      </c>
      <c r="P26" s="14">
        <f t="shared" si="6"/>
        <v>1</v>
      </c>
    </row>
    <row r="27" spans="1:16" s="8" customFormat="1" ht="23.25" customHeight="1">
      <c r="A27" s="24">
        <v>6</v>
      </c>
      <c r="B27" s="28" t="s">
        <v>30</v>
      </c>
      <c r="C27" s="28" t="s">
        <v>32</v>
      </c>
      <c r="D27" s="25">
        <v>2</v>
      </c>
      <c r="E27" s="35">
        <v>2</v>
      </c>
      <c r="F27" s="16">
        <f t="shared" si="8"/>
        <v>1</v>
      </c>
      <c r="G27" s="31">
        <v>0</v>
      </c>
      <c r="H27" s="17">
        <f t="shared" si="2"/>
        <v>0</v>
      </c>
      <c r="I27" s="31">
        <v>2</v>
      </c>
      <c r="J27" s="17">
        <f t="shared" si="3"/>
        <v>1</v>
      </c>
      <c r="K27" s="31">
        <v>0</v>
      </c>
      <c r="L27" s="17">
        <f t="shared" si="4"/>
        <v>0</v>
      </c>
      <c r="M27" s="31">
        <v>0</v>
      </c>
      <c r="N27" s="13">
        <f t="shared" si="9"/>
        <v>0</v>
      </c>
      <c r="O27" s="13">
        <f t="shared" si="7"/>
        <v>1</v>
      </c>
      <c r="P27" s="14">
        <f t="shared" si="6"/>
        <v>1</v>
      </c>
    </row>
    <row r="28" spans="1:16" s="8" customFormat="1" ht="23.25" customHeight="1">
      <c r="A28" s="24">
        <v>7</v>
      </c>
      <c r="B28" s="28"/>
      <c r="C28" s="28"/>
      <c r="D28" s="30">
        <v>15</v>
      </c>
      <c r="E28" s="35">
        <f>SUM(G28,I28,K28,M28)</f>
        <v>0</v>
      </c>
      <c r="F28" s="16">
        <f t="shared" si="8"/>
        <v>0</v>
      </c>
      <c r="G28" s="31"/>
      <c r="H28" s="17">
        <f t="shared" si="2"/>
        <v>0</v>
      </c>
      <c r="I28" s="31"/>
      <c r="J28" s="17">
        <f t="shared" si="3"/>
        <v>0</v>
      </c>
      <c r="K28" s="31"/>
      <c r="L28" s="17">
        <f t="shared" si="4"/>
        <v>0</v>
      </c>
      <c r="M28" s="31"/>
      <c r="N28" s="13">
        <f t="shared" si="9"/>
        <v>0</v>
      </c>
      <c r="O28" s="13">
        <f t="shared" si="7"/>
        <v>0</v>
      </c>
      <c r="P28" s="14">
        <f t="shared" si="6"/>
        <v>0</v>
      </c>
    </row>
    <row r="29" spans="1:16" s="8" customFormat="1" ht="23.25" customHeight="1">
      <c r="A29" s="5"/>
      <c r="B29" s="18" t="s">
        <v>4</v>
      </c>
      <c r="C29" s="18"/>
      <c r="D29" s="19">
        <f>SUM(D22:D28)</f>
        <v>81</v>
      </c>
      <c r="E29" s="19">
        <f>SUM(E22:E28)</f>
        <v>66</v>
      </c>
      <c r="F29" s="20">
        <f>E29/D29</f>
        <v>0.8148148148148148</v>
      </c>
      <c r="G29" s="19">
        <f>SUM(G22:G28)</f>
        <v>13</v>
      </c>
      <c r="H29" s="21">
        <f>G29/D29</f>
        <v>0.16049382716049382</v>
      </c>
      <c r="I29" s="19">
        <f>SUM(I22:I28)</f>
        <v>38</v>
      </c>
      <c r="J29" s="21">
        <f>I29/D29</f>
        <v>0.4691358024691358</v>
      </c>
      <c r="K29" s="19">
        <f>SUM(K22:K28)</f>
        <v>14</v>
      </c>
      <c r="L29" s="21">
        <f t="shared" si="4"/>
        <v>0.1728395061728395</v>
      </c>
      <c r="M29" s="19">
        <f>SUM(M22:M28)</f>
        <v>1</v>
      </c>
      <c r="N29" s="21">
        <f>SUM(N22:N28)/3</f>
        <v>0.027777777777777776</v>
      </c>
      <c r="O29" s="21">
        <f t="shared" si="7"/>
        <v>0.8024691358024691</v>
      </c>
      <c r="P29" s="21">
        <f>(G29+I29)/D29</f>
        <v>0.6296296296296297</v>
      </c>
    </row>
    <row r="30" ht="16.5" customHeight="1"/>
    <row r="31" ht="16.5" customHeight="1"/>
    <row r="32" spans="2:16" ht="18.75">
      <c r="B32" s="32" t="s">
        <v>17</v>
      </c>
      <c r="C32" s="32"/>
      <c r="D32" s="32"/>
      <c r="E32" s="32"/>
      <c r="F32" s="32"/>
      <c r="G32" s="32"/>
      <c r="H32" s="32"/>
      <c r="I32" s="32" t="s">
        <v>18</v>
      </c>
      <c r="J32" s="32"/>
      <c r="K32" s="32"/>
      <c r="L32" s="32"/>
      <c r="M32" s="32"/>
      <c r="N32" s="32"/>
      <c r="O32" s="32"/>
      <c r="P32" s="32"/>
    </row>
    <row r="33" spans="1:15" ht="18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5" spans="2:9" ht="18.75">
      <c r="B35" s="8" t="s">
        <v>19</v>
      </c>
      <c r="I35" s="32" t="s">
        <v>18</v>
      </c>
    </row>
  </sheetData>
  <sheetProtection/>
  <mergeCells count="18">
    <mergeCell ref="B1:P1"/>
    <mergeCell ref="B8:B10"/>
    <mergeCell ref="D8:D10"/>
    <mergeCell ref="E8:F9"/>
    <mergeCell ref="G8:N8"/>
    <mergeCell ref="G9:H9"/>
    <mergeCell ref="P8:P10"/>
    <mergeCell ref="D6:L6"/>
    <mergeCell ref="D2:O2"/>
    <mergeCell ref="B21:P21"/>
    <mergeCell ref="A33:O33"/>
    <mergeCell ref="A8:A10"/>
    <mergeCell ref="I9:J9"/>
    <mergeCell ref="K9:L9"/>
    <mergeCell ref="M9:N9"/>
    <mergeCell ref="O8:O10"/>
    <mergeCell ref="C8:C10"/>
    <mergeCell ref="B12:P12"/>
  </mergeCells>
  <printOptions/>
  <pageMargins left="0.4" right="0.5" top="0.49" bottom="0.56" header="0.39" footer="0.5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Samsung</cp:lastModifiedBy>
  <cp:lastPrinted>2019-11-22T13:27:37Z</cp:lastPrinted>
  <dcterms:created xsi:type="dcterms:W3CDTF">1996-10-08T23:32:33Z</dcterms:created>
  <dcterms:modified xsi:type="dcterms:W3CDTF">2019-11-22T13:28:46Z</dcterms:modified>
  <cp:category/>
  <cp:version/>
  <cp:contentType/>
  <cp:contentStatus/>
</cp:coreProperties>
</file>