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520" windowHeight="9012" activeTab="1"/>
  </bookViews>
  <sheets>
    <sheet name="ГРАФІК" sheetId="1" r:id="rId1"/>
    <sheet name="ЗМІСТ" sheetId="2" r:id="rId2"/>
    <sheet name="3 частина" sheetId="3" r:id="rId3"/>
    <sheet name="Перевірка" sheetId="4" r:id="rId4"/>
  </sheets>
  <externalReferences>
    <externalReference r:id="rId7"/>
  </externalReferences>
  <definedNames>
    <definedName name="Z_791DB74A_D72A_4A24_8E5B_5C9CCB5308F6_.wvu.PrintArea" localSheetId="1" hidden="1">'ЗМІСТ'!$A$1:$S$52</definedName>
    <definedName name="А">#REF!</definedName>
    <definedName name="А1">#REF!</definedName>
    <definedName name="Графік_бак">#REF!</definedName>
    <definedName name="графік1">#REF!</definedName>
    <definedName name="с22" localSheetId="1">#REF!</definedName>
    <definedName name="с22">#REF!</definedName>
    <definedName name="с222" localSheetId="1">#REF!</definedName>
    <definedName name="с222">#REF!</definedName>
  </definedNames>
  <calcPr fullCalcOnLoad="1"/>
</workbook>
</file>

<file path=xl/sharedStrings.xml><?xml version="1.0" encoding="utf-8"?>
<sst xmlns="http://schemas.openxmlformats.org/spreadsheetml/2006/main" count="219" uniqueCount="183">
  <si>
    <t>Всього</t>
  </si>
  <si>
    <t>Екзамени</t>
  </si>
  <si>
    <t>Заліки</t>
  </si>
  <si>
    <t>Лекції</t>
  </si>
  <si>
    <t>Годин вивчення</t>
  </si>
  <si>
    <t>з них</t>
  </si>
  <si>
    <t>1 курс</t>
  </si>
  <si>
    <t>2 курс</t>
  </si>
  <si>
    <t>Практичні, семінарські</t>
  </si>
  <si>
    <t>Загальний обсяг годин</t>
  </si>
  <si>
    <t>У кредитах ECTS</t>
  </si>
  <si>
    <t>кредитів на семестр</t>
  </si>
  <si>
    <t>Освітній рівень:</t>
  </si>
  <si>
    <t>НАВЧАЛЬНИЙ ПЛАН</t>
  </si>
  <si>
    <t>І. Графік навчального процесу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</si>
  <si>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</si>
  <si>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</si>
  <si>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</si>
  <si>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</si>
  <si>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</si>
  <si>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</si>
  <si>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</si>
  <si>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</si>
  <si>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</si>
  <si>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</si>
  <si>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</si>
  <si>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</si>
  <si>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</si>
  <si>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</si>
  <si>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Теорет. навч.</t>
  </si>
  <si>
    <t>Підсумкові атестації</t>
  </si>
  <si>
    <t>Канікули</t>
  </si>
  <si>
    <t>І</t>
  </si>
  <si>
    <t>ІІ</t>
  </si>
  <si>
    <t>С</t>
  </si>
  <si>
    <t>К</t>
  </si>
  <si>
    <t>Н</t>
  </si>
  <si>
    <t>П</t>
  </si>
  <si>
    <t>А</t>
  </si>
  <si>
    <t>Разом</t>
  </si>
  <si>
    <t>Примітка:</t>
  </si>
  <si>
    <t>Теоретичне навчання</t>
  </si>
  <si>
    <t>Навчальні практики</t>
  </si>
  <si>
    <t>Виробничі практики</t>
  </si>
  <si>
    <t>Шифр практики</t>
  </si>
  <si>
    <t>Назва  практики (вказати - навчальна/ виробнича, з відривом/без відриву від теоретичного навчання)</t>
  </si>
  <si>
    <t>Семестр</t>
  </si>
  <si>
    <t xml:space="preserve">Тривалість </t>
  </si>
  <si>
    <t xml:space="preserve">Шифр </t>
  </si>
  <si>
    <t>Форма і назва підсумкової атестації</t>
  </si>
  <si>
    <t>тижнів</t>
  </si>
  <si>
    <t>днів (для практик без відриву)</t>
  </si>
  <si>
    <t>Зведена таблиця</t>
  </si>
  <si>
    <t>Розподіл по семестрам</t>
  </si>
  <si>
    <t>1 сем</t>
  </si>
  <si>
    <t>2 сем</t>
  </si>
  <si>
    <t>3 сем</t>
  </si>
  <si>
    <t>Кількість кредитів ECTS</t>
  </si>
  <si>
    <t>Кількість екзаменів</t>
  </si>
  <si>
    <t>"Погоджено"</t>
  </si>
  <si>
    <t>Д</t>
  </si>
  <si>
    <t>Екзаменаційні сесії</t>
  </si>
  <si>
    <t>Аудиторні заняття</t>
  </si>
  <si>
    <t>Лабораторні заняття</t>
  </si>
  <si>
    <t>Самостійна робота студентів</t>
  </si>
  <si>
    <t>Підсумк.
контроль (екз. сесія)</t>
  </si>
  <si>
    <t>Підсумк.
атестації</t>
  </si>
  <si>
    <t>Навч.
практика</t>
  </si>
  <si>
    <t>Виробн.
практика</t>
  </si>
  <si>
    <t>Викон.
диплом. (кваліф.) робіт</t>
  </si>
  <si>
    <t>∑</t>
  </si>
  <si>
    <t>МИКОЛАЇВСЬКИЙ НАЦІОНАЛЬНИЙ УНІВЕРСИТЕТ ІМЕНІ В. О. СУХОМЛИНСЬКОГО</t>
  </si>
  <si>
    <t>МІНІСТЕРСТВО ОСВІТИ І НАУКИ УКРАЇНИ</t>
  </si>
  <si>
    <t>Галузь знань</t>
  </si>
  <si>
    <t>Спеціальність</t>
  </si>
  <si>
    <t>Освітня програма</t>
  </si>
  <si>
    <t>Форма навчання</t>
  </si>
  <si>
    <t>Термін навчання</t>
  </si>
  <si>
    <t xml:space="preserve">Попередня освіта: </t>
  </si>
  <si>
    <t>підготовки здобувачів вищої освіти</t>
  </si>
  <si>
    <t>Дипломні (кваліфік.) роботи</t>
  </si>
  <si>
    <t>Кількість</t>
  </si>
  <si>
    <t>Заліків</t>
  </si>
  <si>
    <t>Практик</t>
  </si>
  <si>
    <t>Екзаменів</t>
  </si>
  <si>
    <t>РАЗОМ</t>
  </si>
  <si>
    <t>Кількість тижнів у семестрі</t>
  </si>
  <si>
    <t>Кількість заліків</t>
  </si>
  <si>
    <t xml:space="preserve">Декан факультету  </t>
  </si>
  <si>
    <t>"____" _______________ 20___ р. ______________________</t>
  </si>
  <si>
    <t>Дисциплін</t>
  </si>
  <si>
    <t>Кількість практик</t>
  </si>
  <si>
    <t>навчально-методичною радою МНУ ім. В.О.Сухомлинського</t>
  </si>
  <si>
    <t>Шифр</t>
  </si>
  <si>
    <t>ОСВІТНІ КОМПОНЕНТИ</t>
  </si>
  <si>
    <t>Семестровий контроль</t>
  </si>
  <si>
    <t>I. ОБОВЯЗКОВА ЧАСТИНА</t>
  </si>
  <si>
    <t>Всього за цикл 1.1.</t>
  </si>
  <si>
    <t>Всього за цикл 1.2.</t>
  </si>
  <si>
    <t>Всього за цикл 1.3.</t>
  </si>
  <si>
    <t>ВСЬОГО ЗА ЧАСТИНОЮ 1</t>
  </si>
  <si>
    <t>2. ВИБІРКОВА ЧАСТИНА</t>
  </si>
  <si>
    <t>ВСЬОГО ЗА ОСВІТНЬОЮ ПРОГРАМОЮ</t>
  </si>
  <si>
    <t>1.1. НАВЧАЛЬНІ ДИСЦИПЛІНИ ЗАГАЛЬНОЇ ПІДГОТОВКИ</t>
  </si>
  <si>
    <t>1.2. НАВЧАЛЬНІ ДИСЦИПЛІНИ СПЕЦІАЛЬНОЇ (ФАХОВОЇ) ПІДГОТОВКИ</t>
  </si>
  <si>
    <t>ПА 01</t>
  </si>
  <si>
    <t>Протокол № ____ від "____" ___________ 20___ року</t>
  </si>
  <si>
    <t>ІV. Практична підготовка</t>
  </si>
  <si>
    <t>V. Підсумкова атестація</t>
  </si>
  <si>
    <t>Кількість тижнів аудиторних занять у семестрі</t>
  </si>
  <si>
    <t>Перевірка на кількість освітніх компонентів в семестрі</t>
  </si>
  <si>
    <t>ІІІ. План навчального процесу</t>
  </si>
  <si>
    <t>Керівник проектної групи (гарант ОП)</t>
  </si>
  <si>
    <t>Кваліфікація</t>
  </si>
  <si>
    <t>Предметна спеціальність 
(спеціалізація)</t>
  </si>
  <si>
    <t>ОК. 01</t>
  </si>
  <si>
    <t>ОК. 02</t>
  </si>
  <si>
    <t>ОК. 03</t>
  </si>
  <si>
    <t>ОК. 04</t>
  </si>
  <si>
    <t>ОК. 05</t>
  </si>
  <si>
    <t>ОК. 06</t>
  </si>
  <si>
    <t>ОК. 07</t>
  </si>
  <si>
    <t>другий (магістерський)</t>
  </si>
  <si>
    <t>1 р. 4 міс.</t>
  </si>
  <si>
    <t>базова (повна) вища</t>
  </si>
  <si>
    <t>Розподіл по курсах 
і семестрах</t>
  </si>
  <si>
    <t>кількість навчальних 
тижнів у семестрі</t>
  </si>
  <si>
    <t>Філософія освіти</t>
  </si>
  <si>
    <t>Магістерські роботи</t>
  </si>
  <si>
    <t>012 Дошкільна освіта</t>
  </si>
  <si>
    <t>Публічний захист кваліфікаційної роботи магістра</t>
  </si>
  <si>
    <t>Кількість кваліфікаційних робіт</t>
  </si>
  <si>
    <t>Трифонова О.С.</t>
  </si>
  <si>
    <t>Курсових робіт</t>
  </si>
  <si>
    <t>01 Освіта/Педагогіка</t>
  </si>
  <si>
    <t>Дошкільна освіта</t>
  </si>
  <si>
    <t>Використання ІКТ у професійній діяльності</t>
  </si>
  <si>
    <t>Навчальний план складено у відповідності до Стандарту вищої освіти за другим (магістерським) рівнем за спеціальністю 012 Дошкільна освіта                                           (наказ МОН № 572 від 29.04.20)</t>
  </si>
  <si>
    <t>Магістр з дошкільної освіти. Вихователь, вихователь-методист закладу дошкільної освіти; інспектор із дошкільної освіти</t>
  </si>
  <si>
    <t>ОК. 08</t>
  </si>
  <si>
    <t>ОК. 09</t>
  </si>
  <si>
    <t>ОК. 10</t>
  </si>
  <si>
    <t>2.1. НАВЧАЛЬНІ ДИСЦИПЛІНИ ЗАГАЛЬНОЇ ПІДГОТОВКИ</t>
  </si>
  <si>
    <t>Всього за цикл 2.1.</t>
  </si>
  <si>
    <t>Вибіркова дисципліна 1.1</t>
  </si>
  <si>
    <t>Вибіркова дисципліна 1.2</t>
  </si>
  <si>
    <t>ВБ. 1.1</t>
  </si>
  <si>
    <t>ВБ. 1.2</t>
  </si>
  <si>
    <t>ВБ. 2.1</t>
  </si>
  <si>
    <t>ВБ. 2.2</t>
  </si>
  <si>
    <t>ВБ. 2.3</t>
  </si>
  <si>
    <t>ВБ. 2.4</t>
  </si>
  <si>
    <t>ВБ. 2.5</t>
  </si>
  <si>
    <t>Вибіркова дисципліна 2.1</t>
  </si>
  <si>
    <t>Вибіркова дисципліна 2.2</t>
  </si>
  <si>
    <t>Вибіркова дисципліна 2.3</t>
  </si>
  <si>
    <t>Вибіркова дисципліна 2.4</t>
  </si>
  <si>
    <t>Вибіркова дисципліна 2.5</t>
  </si>
  <si>
    <t>2.1. НАВЧАЛЬНІ ДИСЦИПЛІНИ (СПЕЦІАЛЬНОЇ) ФАХОВОЇ ПІДГОТОВКИ</t>
  </si>
  <si>
    <t>Всього за цикл 2.2.</t>
  </si>
  <si>
    <t>ВСЬОГО ЗА ЧАСТИНОЮ 2</t>
  </si>
  <si>
    <t xml:space="preserve">Актуальні проблеми дошкільної педагогіки </t>
  </si>
  <si>
    <t>Актуальні проблеми дитячої психології</t>
  </si>
  <si>
    <t>ОК. 11</t>
  </si>
  <si>
    <t>ОК. 12</t>
  </si>
  <si>
    <t xml:space="preserve">Підготовка та захист кваліфікаційної  роботи </t>
  </si>
  <si>
    <t>1.3. ПРАКТИЧНА ПІДГОТОВКА</t>
  </si>
  <si>
    <t>Взаємодія з батьківською спільнотою та педагогічний патронаж</t>
  </si>
  <si>
    <t>Заочна</t>
  </si>
  <si>
    <t>Затверджено на засіданні вченої ради педагогічного факультету</t>
  </si>
  <si>
    <t>Олексюк О.М.</t>
  </si>
  <si>
    <t>Перший проректор  ______________________</t>
  </si>
  <si>
    <t>А.В.Овчаренко</t>
  </si>
  <si>
    <t>Методична робота в закладах дошкільної освіти</t>
  </si>
  <si>
    <t>Супервізія і наставництво в інклюзивній освіті</t>
  </si>
  <si>
    <t>Педагогічна (інспекторсько-методична) практика</t>
  </si>
  <si>
    <t>Педагогічна (виробнича практика у закладах дошкільної освіти)</t>
  </si>
  <si>
    <t>ОК. 14</t>
  </si>
  <si>
    <t>ОК. 13</t>
  </si>
  <si>
    <t>Педагогічна (переддипломна) практика</t>
  </si>
  <si>
    <t>Методогія наукових досліджень</t>
  </si>
  <si>
    <t>Використання інформаціно-комунікаційних технологій у професійні діяльності</t>
  </si>
  <si>
    <t xml:space="preserve">Академічне письмо іноземною мовою 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</si>
</sst>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0.0"/>
    <numFmt numFmtId="207" formatCode="0.000"/>
    <numFmt numFmtId="208" formatCode="#,##0_р_."/>
    <numFmt numFmtId="209" formatCode="[$-FC19]dd\ mmmm\ yyyy\ &quot;г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</numFmts>
  <fonts count="64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25"/>
      <color indexed="12"/>
      <name val="Calibri"/>
      <family val="2"/>
    </font>
    <font>
      <sz val="12"/>
      <name val="Times New Roman Cyr"/>
      <family val="1"/>
    </font>
    <font>
      <sz val="11"/>
      <name val="Times New Roman"/>
      <family val="1"/>
    </font>
    <font>
      <sz val="12"/>
      <name val="Times New Roman"/>
      <family val="1"/>
    </font>
    <font>
      <sz val="16"/>
      <name val="Times New Roman Cyr"/>
      <family val="1"/>
    </font>
    <font>
      <sz val="14"/>
      <name val="Times New Roman Cyr"/>
      <family val="1"/>
    </font>
    <font>
      <b/>
      <sz val="16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13"/>
      <name val="Times New Roman Cyr"/>
      <family val="1"/>
    </font>
    <font>
      <sz val="10"/>
      <name val="Times New Roman"/>
      <family val="1"/>
    </font>
    <font>
      <b/>
      <sz val="14"/>
      <name val="Times New Roman Cyr"/>
      <family val="1"/>
    </font>
    <font>
      <sz val="14"/>
      <name val="Arial Cyr"/>
      <family val="0"/>
    </font>
    <font>
      <b/>
      <sz val="8"/>
      <name val="Times New Roman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36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sz val="12"/>
      <name val="Cambria"/>
      <family val="1"/>
    </font>
    <font>
      <b/>
      <sz val="15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Times New Roman"/>
      <family val="0"/>
    </font>
    <font>
      <sz val="16"/>
      <color indexed="8"/>
      <name val="Times New Roman"/>
      <family val="0"/>
    </font>
    <font>
      <sz val="12"/>
      <color indexed="8"/>
      <name val="Times New Roman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54" fillId="20" borderId="2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21" borderId="3" applyNumberFormat="0" applyAlignment="0" applyProtection="0"/>
    <xf numFmtId="0" fontId="10" fillId="21" borderId="1" applyNumberFormat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7" applyNumberFormat="0" applyFill="0" applyAlignment="0" applyProtection="0"/>
    <xf numFmtId="0" fontId="11" fillId="0" borderId="8" applyNumberFormat="0" applyFill="0" applyAlignment="0" applyProtection="0"/>
    <xf numFmtId="0" fontId="12" fillId="22" borderId="9" applyNumberFormat="0" applyAlignment="0" applyProtection="0"/>
    <xf numFmtId="0" fontId="58" fillId="23" borderId="10" applyNumberFormat="0" applyAlignment="0" applyProtection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25" borderId="11" applyNumberFormat="0" applyFont="0" applyAlignment="0" applyProtection="0"/>
    <xf numFmtId="9" fontId="0" fillId="0" borderId="0" applyFont="0" applyFill="0" applyBorder="0" applyAlignment="0" applyProtection="0"/>
    <xf numFmtId="0" fontId="61" fillId="0" borderId="12" applyNumberFormat="0" applyFill="0" applyAlignment="0" applyProtection="0"/>
    <xf numFmtId="0" fontId="14" fillId="26" borderId="0" applyNumberFormat="0" applyBorder="0" applyAlignment="0" applyProtection="0"/>
    <xf numFmtId="0" fontId="1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3" fillId="27" borderId="0" applyNumberFormat="0" applyBorder="0" applyAlignment="0" applyProtection="0"/>
  </cellStyleXfs>
  <cellXfs count="45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3" fillId="0" borderId="13" xfId="0" applyFont="1" applyBorder="1" applyAlignment="1" applyProtection="1">
      <alignment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1" fontId="21" fillId="0" borderId="14" xfId="0" applyNumberFormat="1" applyFont="1" applyFill="1" applyBorder="1" applyAlignment="1" applyProtection="1">
      <alignment horizontal="center" vertical="center"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1" fontId="21" fillId="0" borderId="17" xfId="0" applyNumberFormat="1" applyFont="1" applyFill="1" applyBorder="1" applyAlignment="1" applyProtection="1">
      <alignment horizontal="center" vertical="center"/>
      <protection/>
    </xf>
    <xf numFmtId="1" fontId="21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2" fillId="0" borderId="0" xfId="65" applyFont="1" applyAlignment="1" applyProtection="1">
      <alignment vertical="top"/>
      <protection locked="0"/>
    </xf>
    <xf numFmtId="0" fontId="1" fillId="0" borderId="0" xfId="65" applyAlignment="1" applyProtection="1">
      <alignment horizontal="center"/>
      <protection locked="0"/>
    </xf>
    <xf numFmtId="0" fontId="24" fillId="0" borderId="0" xfId="65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4" fillId="0" borderId="0" xfId="0" applyFont="1" applyFill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4" fillId="0" borderId="0" xfId="0" applyFont="1" applyFill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1" fontId="5" fillId="0" borderId="0" xfId="0" applyNumberFormat="1" applyFont="1" applyBorder="1" applyAlignment="1" applyProtection="1">
      <alignment/>
      <protection locked="0"/>
    </xf>
    <xf numFmtId="0" fontId="29" fillId="0" borderId="0" xfId="66" applyFont="1" applyFill="1" applyBorder="1" applyProtection="1">
      <alignment/>
      <protection locked="0"/>
    </xf>
    <xf numFmtId="0" fontId="28" fillId="0" borderId="0" xfId="66" applyFont="1" applyFill="1" applyBorder="1" applyProtection="1">
      <alignment/>
      <protection locked="0"/>
    </xf>
    <xf numFmtId="0" fontId="1" fillId="0" borderId="0" xfId="66" applyFont="1" applyProtection="1">
      <alignment/>
      <protection locked="0"/>
    </xf>
    <xf numFmtId="0" fontId="1" fillId="0" borderId="0" xfId="66" applyFont="1" applyProtection="1">
      <alignment/>
      <protection locked="0"/>
    </xf>
    <xf numFmtId="0" fontId="1" fillId="0" borderId="0" xfId="66" applyFont="1" applyFill="1" applyProtection="1">
      <alignment/>
      <protection locked="0"/>
    </xf>
    <xf numFmtId="0" fontId="35" fillId="0" borderId="0" xfId="0" applyFont="1" applyAlignment="1" applyProtection="1">
      <alignment vertical="center"/>
      <protection/>
    </xf>
    <xf numFmtId="0" fontId="5" fillId="28" borderId="0" xfId="0" applyFont="1" applyFill="1" applyBorder="1" applyAlignment="1" applyProtection="1">
      <alignment/>
      <protection locked="0"/>
    </xf>
    <xf numFmtId="0" fontId="45" fillId="29" borderId="18" xfId="0" applyFont="1" applyFill="1" applyBorder="1" applyAlignment="1" applyProtection="1">
      <alignment horizontal="center" vertical="center"/>
      <protection/>
    </xf>
    <xf numFmtId="0" fontId="45" fillId="29" borderId="19" xfId="0" applyFont="1" applyFill="1" applyBorder="1" applyAlignment="1" applyProtection="1">
      <alignment horizontal="left" vertical="center" wrapText="1"/>
      <protection/>
    </xf>
    <xf numFmtId="0" fontId="23" fillId="29" borderId="20" xfId="0" applyNumberFormat="1" applyFont="1" applyFill="1" applyBorder="1" applyAlignment="1" applyProtection="1">
      <alignment horizontal="center" vertical="center"/>
      <protection/>
    </xf>
    <xf numFmtId="0" fontId="23" fillId="29" borderId="21" xfId="0" applyNumberFormat="1" applyFont="1" applyFill="1" applyBorder="1" applyAlignment="1" applyProtection="1">
      <alignment horizontal="center" vertical="center"/>
      <protection/>
    </xf>
    <xf numFmtId="0" fontId="23" fillId="29" borderId="22" xfId="0" applyNumberFormat="1" applyFont="1" applyFill="1" applyBorder="1" applyAlignment="1" applyProtection="1">
      <alignment horizontal="center" vertical="center"/>
      <protection/>
    </xf>
    <xf numFmtId="1" fontId="45" fillId="29" borderId="18" xfId="0" applyNumberFormat="1" applyFont="1" applyFill="1" applyBorder="1" applyAlignment="1" applyProtection="1">
      <alignment horizontal="center" vertical="center"/>
      <protection/>
    </xf>
    <xf numFmtId="1" fontId="45" fillId="29" borderId="13" xfId="0" applyNumberFormat="1" applyFont="1" applyFill="1" applyBorder="1" applyAlignment="1" applyProtection="1">
      <alignment horizontal="center" vertical="center"/>
      <protection/>
    </xf>
    <xf numFmtId="0" fontId="45" fillId="29" borderId="13" xfId="0" applyFont="1" applyFill="1" applyBorder="1" applyAlignment="1" applyProtection="1">
      <alignment horizontal="center" vertical="center"/>
      <protection/>
    </xf>
    <xf numFmtId="1" fontId="45" fillId="29" borderId="22" xfId="0" applyNumberFormat="1" applyFont="1" applyFill="1" applyBorder="1" applyAlignment="1" applyProtection="1">
      <alignment horizontal="center" vertical="center"/>
      <protection/>
    </xf>
    <xf numFmtId="0" fontId="45" fillId="29" borderId="19" xfId="0" applyFont="1" applyFill="1" applyBorder="1" applyAlignment="1" applyProtection="1">
      <alignment horizontal="left" vertical="center"/>
      <protection/>
    </xf>
    <xf numFmtId="0" fontId="35" fillId="29" borderId="23" xfId="0" applyFont="1" applyFill="1" applyBorder="1" applyAlignment="1" applyProtection="1">
      <alignment horizontal="center" vertical="center"/>
      <protection/>
    </xf>
    <xf numFmtId="1" fontId="36" fillId="29" borderId="24" xfId="0" applyNumberFormat="1" applyFont="1" applyFill="1" applyBorder="1" applyAlignment="1" applyProtection="1">
      <alignment horizontal="center" vertical="center"/>
      <protection/>
    </xf>
    <xf numFmtId="1" fontId="36" fillId="29" borderId="25" xfId="0" applyNumberFormat="1" applyFont="1" applyFill="1" applyBorder="1" applyAlignment="1" applyProtection="1">
      <alignment horizontal="center" vertical="center"/>
      <protection/>
    </xf>
    <xf numFmtId="1" fontId="36" fillId="29" borderId="23" xfId="0" applyNumberFormat="1" applyFont="1" applyFill="1" applyBorder="1" applyAlignment="1" applyProtection="1">
      <alignment horizontal="center" vertical="center"/>
      <protection/>
    </xf>
    <xf numFmtId="0" fontId="45" fillId="29" borderId="19" xfId="0" applyFont="1" applyFill="1" applyBorder="1" applyAlignment="1" applyProtection="1">
      <alignment horizontal="left" vertical="distributed"/>
      <protection/>
    </xf>
    <xf numFmtId="0" fontId="23" fillId="29" borderId="20" xfId="0" applyFont="1" applyFill="1" applyBorder="1" applyAlignment="1" applyProtection="1">
      <alignment horizontal="center" vertical="center"/>
      <protection/>
    </xf>
    <xf numFmtId="0" fontId="23" fillId="29" borderId="21" xfId="0" applyFont="1" applyFill="1" applyBorder="1" applyAlignment="1" applyProtection="1">
      <alignment horizontal="center" vertical="center"/>
      <protection/>
    </xf>
    <xf numFmtId="0" fontId="45" fillId="29" borderId="19" xfId="0" applyFont="1" applyFill="1" applyBorder="1" applyAlignment="1" applyProtection="1">
      <alignment horizontal="left" vertical="center" wrapText="1"/>
      <protection locked="0"/>
    </xf>
    <xf numFmtId="0" fontId="45" fillId="29" borderId="13" xfId="0" applyFont="1" applyFill="1" applyBorder="1" applyAlignment="1" applyProtection="1">
      <alignment horizontal="center" vertical="center"/>
      <protection locked="0"/>
    </xf>
    <xf numFmtId="1" fontId="45" fillId="29" borderId="18" xfId="0" applyNumberFormat="1" applyFont="1" applyFill="1" applyBorder="1" applyAlignment="1" applyProtection="1">
      <alignment horizontal="center" vertical="center"/>
      <protection locked="0"/>
    </xf>
    <xf numFmtId="0" fontId="36" fillId="29" borderId="23" xfId="0" applyFont="1" applyFill="1" applyBorder="1" applyAlignment="1" applyProtection="1">
      <alignment horizontal="center" vertical="center"/>
      <protection/>
    </xf>
    <xf numFmtId="1" fontId="36" fillId="29" borderId="26" xfId="0" applyNumberFormat="1" applyFont="1" applyFill="1" applyBorder="1" applyAlignment="1" applyProtection="1">
      <alignment horizontal="center" vertical="center"/>
      <protection/>
    </xf>
    <xf numFmtId="0" fontId="45" fillId="29" borderId="27" xfId="66" applyNumberFormat="1" applyFont="1" applyFill="1" applyBorder="1" applyAlignment="1" applyProtection="1">
      <alignment horizontal="center" vertical="center" wrapText="1"/>
      <protection/>
    </xf>
    <xf numFmtId="0" fontId="23" fillId="29" borderId="28" xfId="0" applyFont="1" applyFill="1" applyBorder="1" applyAlignment="1" applyProtection="1">
      <alignment horizontal="center" vertical="center"/>
      <protection/>
    </xf>
    <xf numFmtId="0" fontId="23" fillId="29" borderId="29" xfId="0" applyFont="1" applyFill="1" applyBorder="1" applyAlignment="1" applyProtection="1">
      <alignment horizontal="center" vertical="center"/>
      <protection/>
    </xf>
    <xf numFmtId="0" fontId="23" fillId="29" borderId="30" xfId="0" applyFont="1" applyFill="1" applyBorder="1" applyAlignment="1" applyProtection="1">
      <alignment horizontal="center" vertical="center"/>
      <protection/>
    </xf>
    <xf numFmtId="0" fontId="23" fillId="29" borderId="31" xfId="0" applyFont="1" applyFill="1" applyBorder="1" applyAlignment="1" applyProtection="1">
      <alignment horizontal="center" vertical="center"/>
      <protection locked="0"/>
    </xf>
    <xf numFmtId="0" fontId="23" fillId="29" borderId="29" xfId="0" applyFont="1" applyFill="1" applyBorder="1" applyAlignment="1" applyProtection="1">
      <alignment horizontal="center" vertical="center"/>
      <protection locked="0"/>
    </xf>
    <xf numFmtId="0" fontId="23" fillId="29" borderId="30" xfId="0" applyFont="1" applyFill="1" applyBorder="1" applyAlignment="1" applyProtection="1">
      <alignment horizontal="center" vertical="center"/>
      <protection locked="0"/>
    </xf>
    <xf numFmtId="0" fontId="23" fillId="29" borderId="32" xfId="0" applyFont="1" applyFill="1" applyBorder="1" applyAlignment="1" applyProtection="1">
      <alignment horizontal="center" vertical="center"/>
      <protection/>
    </xf>
    <xf numFmtId="0" fontId="45" fillId="29" borderId="33" xfId="0" applyFont="1" applyFill="1" applyBorder="1" applyAlignment="1" applyProtection="1">
      <alignment horizontal="center" vertical="center"/>
      <protection locked="0"/>
    </xf>
    <xf numFmtId="1" fontId="45" fillId="29" borderId="19" xfId="0" applyNumberFormat="1" applyFont="1" applyFill="1" applyBorder="1" applyAlignment="1" applyProtection="1">
      <alignment horizontal="center" vertical="center"/>
      <protection/>
    </xf>
    <xf numFmtId="1" fontId="45" fillId="29" borderId="27" xfId="0" applyNumberFormat="1" applyFont="1" applyFill="1" applyBorder="1" applyAlignment="1" applyProtection="1">
      <alignment horizontal="center" vertical="center"/>
      <protection locked="0"/>
    </xf>
    <xf numFmtId="1" fontId="45" fillId="29" borderId="33" xfId="0" applyNumberFormat="1" applyFont="1" applyFill="1" applyBorder="1" applyAlignment="1" applyProtection="1">
      <alignment horizontal="center" vertical="center"/>
      <protection locked="0"/>
    </xf>
    <xf numFmtId="0" fontId="23" fillId="29" borderId="34" xfId="0" applyFont="1" applyFill="1" applyBorder="1" applyAlignment="1" applyProtection="1">
      <alignment horizontal="center" vertical="center"/>
      <protection/>
    </xf>
    <xf numFmtId="0" fontId="23" fillId="29" borderId="35" xfId="0" applyFont="1" applyFill="1" applyBorder="1" applyAlignment="1" applyProtection="1">
      <alignment horizontal="center" vertical="center"/>
      <protection/>
    </xf>
    <xf numFmtId="0" fontId="23" fillId="29" borderId="36" xfId="0" applyFont="1" applyFill="1" applyBorder="1" applyAlignment="1" applyProtection="1">
      <alignment horizontal="center" vertical="center"/>
      <protection locked="0"/>
    </xf>
    <xf numFmtId="0" fontId="23" fillId="29" borderId="34" xfId="0" applyFont="1" applyFill="1" applyBorder="1" applyAlignment="1" applyProtection="1">
      <alignment horizontal="center" vertical="center"/>
      <protection locked="0"/>
    </xf>
    <xf numFmtId="0" fontId="23" fillId="29" borderId="35" xfId="0" applyFont="1" applyFill="1" applyBorder="1" applyAlignment="1" applyProtection="1">
      <alignment horizontal="center" vertical="center"/>
      <protection locked="0"/>
    </xf>
    <xf numFmtId="0" fontId="23" fillId="29" borderId="37" xfId="0" applyFont="1" applyFill="1" applyBorder="1" applyAlignment="1" applyProtection="1">
      <alignment horizontal="center" vertical="center"/>
      <protection/>
    </xf>
    <xf numFmtId="1" fontId="45" fillId="29" borderId="38" xfId="0" applyNumberFormat="1" applyFont="1" applyFill="1" applyBorder="1" applyAlignment="1" applyProtection="1">
      <alignment horizontal="center" vertical="center"/>
      <protection locked="0"/>
    </xf>
    <xf numFmtId="1" fontId="45" fillId="29" borderId="39" xfId="0" applyNumberFormat="1" applyFont="1" applyFill="1" applyBorder="1" applyAlignment="1" applyProtection="1">
      <alignment horizontal="center" vertical="center"/>
      <protection locked="0"/>
    </xf>
    <xf numFmtId="1" fontId="36" fillId="29" borderId="40" xfId="0" applyNumberFormat="1" applyFont="1" applyFill="1" applyBorder="1" applyAlignment="1" applyProtection="1">
      <alignment horizontal="center" vertical="center"/>
      <protection/>
    </xf>
    <xf numFmtId="206" fontId="46" fillId="29" borderId="13" xfId="0" applyNumberFormat="1" applyFont="1" applyFill="1" applyBorder="1" applyAlignment="1">
      <alignment horizontal="center" vertical="center"/>
    </xf>
    <xf numFmtId="0" fontId="23" fillId="29" borderId="36" xfId="0" applyFont="1" applyFill="1" applyBorder="1" applyAlignment="1" applyProtection="1">
      <alignment horizontal="center" vertical="center"/>
      <protection/>
    </xf>
    <xf numFmtId="0" fontId="23" fillId="29" borderId="20" xfId="0" applyFont="1" applyFill="1" applyBorder="1" applyAlignment="1" applyProtection="1">
      <alignment horizontal="center" vertical="center"/>
      <protection locked="0"/>
    </xf>
    <xf numFmtId="0" fontId="23" fillId="29" borderId="21" xfId="0" applyFont="1" applyFill="1" applyBorder="1" applyAlignment="1" applyProtection="1">
      <alignment horizontal="center" vertical="center"/>
      <protection locked="0"/>
    </xf>
    <xf numFmtId="0" fontId="45" fillId="29" borderId="39" xfId="0" applyFont="1" applyFill="1" applyBorder="1" applyAlignment="1" applyProtection="1">
      <alignment horizontal="center" vertical="center"/>
      <protection locked="0"/>
    </xf>
    <xf numFmtId="208" fontId="45" fillId="29" borderId="13" xfId="0" applyNumberFormat="1" applyFont="1" applyFill="1" applyBorder="1" applyAlignment="1" applyProtection="1">
      <alignment horizontal="center" vertical="center"/>
      <protection locked="0"/>
    </xf>
    <xf numFmtId="0" fontId="36" fillId="29" borderId="41" xfId="66" applyFont="1" applyFill="1" applyBorder="1" applyAlignment="1" applyProtection="1">
      <alignment horizontal="right" vertical="center" wrapText="1"/>
      <protection/>
    </xf>
    <xf numFmtId="0" fontId="36" fillId="29" borderId="42" xfId="66" applyFont="1" applyFill="1" applyBorder="1" applyAlignment="1" applyProtection="1">
      <alignment horizontal="right" vertical="center" wrapText="1"/>
      <protection/>
    </xf>
    <xf numFmtId="1" fontId="35" fillId="29" borderId="42" xfId="0" applyNumberFormat="1" applyFont="1" applyFill="1" applyBorder="1" applyAlignment="1" applyProtection="1">
      <alignment horizontal="center" vertical="center"/>
      <protection/>
    </xf>
    <xf numFmtId="206" fontId="35" fillId="29" borderId="42" xfId="0" applyNumberFormat="1" applyFont="1" applyFill="1" applyBorder="1" applyAlignment="1" applyProtection="1">
      <alignment horizontal="center" vertical="center"/>
      <protection/>
    </xf>
    <xf numFmtId="1" fontId="35" fillId="29" borderId="43" xfId="0" applyNumberFormat="1" applyFont="1" applyFill="1" applyBorder="1" applyAlignment="1" applyProtection="1">
      <alignment horizontal="center" vertical="center"/>
      <protection/>
    </xf>
    <xf numFmtId="206" fontId="23" fillId="29" borderId="43" xfId="0" applyNumberFormat="1" applyFont="1" applyFill="1" applyBorder="1" applyAlignment="1" applyProtection="1">
      <alignment horizontal="center" vertical="center"/>
      <protection/>
    </xf>
    <xf numFmtId="1" fontId="35" fillId="29" borderId="0" xfId="0" applyNumberFormat="1" applyFont="1" applyFill="1" applyBorder="1" applyAlignment="1" applyProtection="1">
      <alignment horizontal="center" vertical="center"/>
      <protection/>
    </xf>
    <xf numFmtId="0" fontId="35" fillId="29" borderId="44" xfId="0" applyFont="1" applyFill="1" applyBorder="1" applyAlignment="1" applyProtection="1">
      <alignment horizontal="center" vertical="center"/>
      <protection/>
    </xf>
    <xf numFmtId="0" fontId="35" fillId="29" borderId="40" xfId="0" applyFont="1" applyFill="1" applyBorder="1" applyAlignment="1" applyProtection="1">
      <alignment horizontal="center" vertical="center"/>
      <protection/>
    </xf>
    <xf numFmtId="1" fontId="35" fillId="29" borderId="45" xfId="0" applyNumberFormat="1" applyFont="1" applyFill="1" applyBorder="1" applyAlignment="1" applyProtection="1">
      <alignment horizontal="center" vertical="center"/>
      <protection/>
    </xf>
    <xf numFmtId="0" fontId="35" fillId="29" borderId="46" xfId="0" applyFont="1" applyFill="1" applyBorder="1" applyAlignment="1" applyProtection="1">
      <alignment horizontal="center" vertical="center"/>
      <protection/>
    </xf>
    <xf numFmtId="1" fontId="42" fillId="29" borderId="40" xfId="0" applyNumberFormat="1" applyFont="1" applyFill="1" applyBorder="1" applyAlignment="1" applyProtection="1">
      <alignment horizontal="center" vertical="center"/>
      <protection/>
    </xf>
    <xf numFmtId="0" fontId="2" fillId="29" borderId="18" xfId="0" applyFont="1" applyFill="1" applyBorder="1" applyAlignment="1" applyProtection="1">
      <alignment horizontal="center"/>
      <protection/>
    </xf>
    <xf numFmtId="0" fontId="2" fillId="29" borderId="13" xfId="0" applyFont="1" applyFill="1" applyBorder="1" applyAlignment="1" applyProtection="1">
      <alignment horizontal="center"/>
      <protection/>
    </xf>
    <xf numFmtId="0" fontId="21" fillId="29" borderId="47" xfId="0" applyFont="1" applyFill="1" applyBorder="1" applyAlignment="1" applyProtection="1">
      <alignment horizontal="center" vertical="center"/>
      <protection/>
    </xf>
    <xf numFmtId="0" fontId="21" fillId="29" borderId="17" xfId="0" applyFont="1" applyFill="1" applyBorder="1" applyAlignment="1" applyProtection="1">
      <alignment horizontal="center" vertical="center"/>
      <protection/>
    </xf>
    <xf numFmtId="1" fontId="45" fillId="29" borderId="13" xfId="0" applyNumberFormat="1" applyFont="1" applyFill="1" applyBorder="1" applyAlignment="1">
      <alignment horizontal="center" vertical="center"/>
    </xf>
    <xf numFmtId="0" fontId="23" fillId="29" borderId="0" xfId="0" applyFont="1" applyFill="1" applyBorder="1" applyAlignment="1" applyProtection="1">
      <alignment horizontal="center" vertical="center"/>
      <protection/>
    </xf>
    <xf numFmtId="0" fontId="42" fillId="29" borderId="48" xfId="0" applyFont="1" applyFill="1" applyBorder="1" applyAlignment="1" applyProtection="1">
      <alignment horizontal="center" vertical="center"/>
      <protection/>
    </xf>
    <xf numFmtId="0" fontId="45" fillId="29" borderId="49" xfId="0" applyFont="1" applyFill="1" applyBorder="1" applyAlignment="1" applyProtection="1">
      <alignment horizontal="center" vertical="center"/>
      <protection/>
    </xf>
    <xf numFmtId="0" fontId="45" fillId="29" borderId="50" xfId="0" applyFont="1" applyFill="1" applyBorder="1" applyAlignment="1" applyProtection="1">
      <alignment horizontal="left" vertical="center" wrapText="1"/>
      <protection/>
    </xf>
    <xf numFmtId="0" fontId="23" fillId="29" borderId="51" xfId="0" applyFont="1" applyFill="1" applyBorder="1" applyAlignment="1" applyProtection="1">
      <alignment horizontal="center" vertical="center"/>
      <protection/>
    </xf>
    <xf numFmtId="0" fontId="23" fillId="29" borderId="52" xfId="0" applyFont="1" applyFill="1" applyBorder="1" applyAlignment="1" applyProtection="1">
      <alignment horizontal="center" vertical="center"/>
      <protection/>
    </xf>
    <xf numFmtId="0" fontId="23" fillId="29" borderId="53" xfId="0" applyFont="1" applyFill="1" applyBorder="1" applyAlignment="1" applyProtection="1">
      <alignment horizontal="center" vertical="center"/>
      <protection/>
    </xf>
    <xf numFmtId="0" fontId="23" fillId="29" borderId="54" xfId="0" applyFont="1" applyFill="1" applyBorder="1" applyAlignment="1" applyProtection="1">
      <alignment horizontal="center" vertical="center"/>
      <protection/>
    </xf>
    <xf numFmtId="0" fontId="23" fillId="29" borderId="55" xfId="0" applyFont="1" applyFill="1" applyBorder="1" applyAlignment="1" applyProtection="1">
      <alignment horizontal="center" vertical="center"/>
      <protection/>
    </xf>
    <xf numFmtId="1" fontId="45" fillId="29" borderId="49" xfId="0" applyNumberFormat="1" applyFont="1" applyFill="1" applyBorder="1" applyAlignment="1" applyProtection="1">
      <alignment horizontal="center" vertical="center"/>
      <protection/>
    </xf>
    <xf numFmtId="1" fontId="45" fillId="29" borderId="56" xfId="0" applyNumberFormat="1" applyFont="1" applyFill="1" applyBorder="1" applyAlignment="1" applyProtection="1">
      <alignment horizontal="center" vertical="center"/>
      <protection/>
    </xf>
    <xf numFmtId="0" fontId="45" fillId="29" borderId="56" xfId="0" applyFont="1" applyFill="1" applyBorder="1" applyAlignment="1" applyProtection="1">
      <alignment horizontal="center" vertical="center"/>
      <protection/>
    </xf>
    <xf numFmtId="1" fontId="45" fillId="29" borderId="55" xfId="0" applyNumberFormat="1" applyFont="1" applyFill="1" applyBorder="1" applyAlignment="1" applyProtection="1">
      <alignment horizontal="center" vertical="center"/>
      <protection/>
    </xf>
    <xf numFmtId="1" fontId="45" fillId="29" borderId="56" xfId="0" applyNumberFormat="1" applyFont="1" applyFill="1" applyBorder="1" applyAlignment="1">
      <alignment horizontal="center" vertical="center"/>
    </xf>
    <xf numFmtId="0" fontId="36" fillId="29" borderId="15" xfId="0" applyFont="1" applyFill="1" applyBorder="1" applyAlignment="1" applyProtection="1">
      <alignment horizontal="center" vertical="center"/>
      <protection/>
    </xf>
    <xf numFmtId="1" fontId="36" fillId="29" borderId="14" xfId="0" applyNumberFormat="1" applyFont="1" applyFill="1" applyBorder="1" applyAlignment="1" applyProtection="1">
      <alignment horizontal="center" vertical="center"/>
      <protection/>
    </xf>
    <xf numFmtId="0" fontId="35" fillId="29" borderId="0" xfId="0" applyFont="1" applyFill="1" applyBorder="1" applyAlignment="1" applyProtection="1">
      <alignment horizontal="center" vertical="center"/>
      <protection/>
    </xf>
    <xf numFmtId="0" fontId="23" fillId="29" borderId="22" xfId="0" applyFont="1" applyFill="1" applyBorder="1" applyAlignment="1" applyProtection="1">
      <alignment horizontal="center" vertical="center"/>
      <protection/>
    </xf>
    <xf numFmtId="0" fontId="35" fillId="29" borderId="45" xfId="0" applyFont="1" applyFill="1" applyBorder="1" applyAlignment="1" applyProtection="1">
      <alignment horizontal="center" vertical="center"/>
      <protection/>
    </xf>
    <xf numFmtId="0" fontId="23" fillId="29" borderId="42" xfId="0" applyFont="1" applyFill="1" applyBorder="1" applyAlignment="1" applyProtection="1">
      <alignment horizontal="center" vertical="center"/>
      <protection/>
    </xf>
    <xf numFmtId="0" fontId="21" fillId="29" borderId="18" xfId="0" applyFont="1" applyFill="1" applyBorder="1" applyAlignment="1" applyProtection="1">
      <alignment horizontal="center"/>
      <protection/>
    </xf>
    <xf numFmtId="0" fontId="21" fillId="29" borderId="13" xfId="0" applyFont="1" applyFill="1" applyBorder="1" applyAlignment="1" applyProtection="1">
      <alignment horizontal="center"/>
      <protection/>
    </xf>
    <xf numFmtId="0" fontId="36" fillId="29" borderId="40" xfId="0" applyFont="1" applyFill="1" applyBorder="1" applyAlignment="1" applyProtection="1">
      <alignment horizontal="center" vertical="center"/>
      <protection/>
    </xf>
    <xf numFmtId="0" fontId="21" fillId="29" borderId="19" xfId="0" applyFont="1" applyFill="1" applyBorder="1" applyAlignment="1" applyProtection="1">
      <alignment horizontal="center"/>
      <protection/>
    </xf>
    <xf numFmtId="0" fontId="2" fillId="29" borderId="19" xfId="0" applyFont="1" applyFill="1" applyBorder="1" applyAlignment="1" applyProtection="1">
      <alignment horizontal="center"/>
      <protection/>
    </xf>
    <xf numFmtId="0" fontId="21" fillId="29" borderId="16" xfId="0" applyFont="1" applyFill="1" applyBorder="1" applyAlignment="1" applyProtection="1">
      <alignment horizontal="center" vertical="center"/>
      <protection/>
    </xf>
    <xf numFmtId="1" fontId="45" fillId="29" borderId="19" xfId="0" applyNumberFormat="1" applyFont="1" applyFill="1" applyBorder="1" applyAlignment="1" applyProtection="1">
      <alignment horizontal="center" vertical="center"/>
      <protection locked="0"/>
    </xf>
    <xf numFmtId="1" fontId="45" fillId="29" borderId="32" xfId="0" applyNumberFormat="1" applyFont="1" applyFill="1" applyBorder="1" applyAlignment="1" applyProtection="1">
      <alignment horizontal="center" vertical="center"/>
      <protection locked="0"/>
    </xf>
    <xf numFmtId="1" fontId="45" fillId="29" borderId="37" xfId="0" applyNumberFormat="1" applyFont="1" applyFill="1" applyBorder="1" applyAlignment="1" applyProtection="1">
      <alignment horizontal="center" vertical="center"/>
      <protection locked="0"/>
    </xf>
    <xf numFmtId="1" fontId="45" fillId="29" borderId="50" xfId="0" applyNumberFormat="1" applyFont="1" applyFill="1" applyBorder="1" applyAlignment="1" applyProtection="1">
      <alignment horizontal="center" vertical="center"/>
      <protection/>
    </xf>
    <xf numFmtId="206" fontId="23" fillId="29" borderId="57" xfId="0" applyNumberFormat="1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/>
      <protection locked="0"/>
    </xf>
    <xf numFmtId="0" fontId="5" fillId="0" borderId="48" xfId="0" applyFont="1" applyBorder="1" applyAlignment="1" applyProtection="1">
      <alignment/>
      <protection locked="0"/>
    </xf>
    <xf numFmtId="0" fontId="5" fillId="0" borderId="48" xfId="0" applyFont="1" applyFill="1" applyBorder="1" applyAlignment="1" applyProtection="1">
      <alignment/>
      <protection locked="0"/>
    </xf>
    <xf numFmtId="0" fontId="44" fillId="0" borderId="48" xfId="0" applyFont="1" applyBorder="1" applyAlignment="1" applyProtection="1">
      <alignment/>
      <protection locked="0"/>
    </xf>
    <xf numFmtId="0" fontId="45" fillId="29" borderId="32" xfId="0" applyFont="1" applyFill="1" applyBorder="1" applyAlignment="1" applyProtection="1">
      <alignment horizontal="left" vertical="top" wrapText="1"/>
      <protection locked="0"/>
    </xf>
    <xf numFmtId="0" fontId="23" fillId="29" borderId="22" xfId="0" applyFont="1" applyFill="1" applyBorder="1" applyAlignment="1" applyProtection="1">
      <alignment horizontal="center" vertical="center"/>
      <protection/>
    </xf>
    <xf numFmtId="0" fontId="2" fillId="29" borderId="45" xfId="67" applyFont="1" applyFill="1" applyBorder="1" applyAlignment="1" applyProtection="1">
      <alignment vertical="top"/>
      <protection/>
    </xf>
    <xf numFmtId="0" fontId="29" fillId="29" borderId="0" xfId="66" applyFont="1" applyFill="1" applyBorder="1" applyAlignment="1" applyProtection="1">
      <alignment/>
      <protection/>
    </xf>
    <xf numFmtId="206" fontId="29" fillId="29" borderId="0" xfId="66" applyNumberFormat="1" applyFont="1" applyFill="1" applyBorder="1" applyAlignment="1" applyProtection="1">
      <alignment/>
      <protection/>
    </xf>
    <xf numFmtId="1" fontId="29" fillId="29" borderId="0" xfId="66" applyNumberFormat="1" applyFont="1" applyFill="1" applyBorder="1" applyAlignment="1" applyProtection="1">
      <alignment/>
      <protection/>
    </xf>
    <xf numFmtId="0" fontId="2" fillId="29" borderId="0" xfId="67" applyFont="1" applyFill="1" applyBorder="1" applyAlignment="1" applyProtection="1">
      <alignment horizontal="left" vertical="top"/>
      <protection/>
    </xf>
    <xf numFmtId="1" fontId="29" fillId="29" borderId="0" xfId="66" applyNumberFormat="1" applyFont="1" applyFill="1" applyBorder="1" applyAlignment="1" applyProtection="1">
      <alignment/>
      <protection locked="0"/>
    </xf>
    <xf numFmtId="0" fontId="23" fillId="29" borderId="18" xfId="66" applyFont="1" applyFill="1" applyBorder="1" applyAlignment="1" applyProtection="1">
      <alignment horizontal="center" vertical="center" wrapText="1"/>
      <protection/>
    </xf>
    <xf numFmtId="1" fontId="23" fillId="29" borderId="13" xfId="66" applyNumberFormat="1" applyFont="1" applyFill="1" applyBorder="1" applyAlignment="1" applyProtection="1">
      <alignment horizontal="center" vertical="center" wrapText="1"/>
      <protection/>
    </xf>
    <xf numFmtId="0" fontId="23" fillId="29" borderId="13" xfId="66" applyFont="1" applyFill="1" applyBorder="1" applyAlignment="1" applyProtection="1">
      <alignment horizontal="center" vertical="center" wrapText="1"/>
      <protection/>
    </xf>
    <xf numFmtId="0" fontId="23" fillId="29" borderId="24" xfId="66" applyFont="1" applyFill="1" applyBorder="1" applyAlignment="1" applyProtection="1">
      <alignment horizontal="center" vertical="center" wrapText="1"/>
      <protection/>
    </xf>
    <xf numFmtId="1" fontId="23" fillId="29" borderId="25" xfId="66" applyNumberFormat="1" applyFont="1" applyFill="1" applyBorder="1" applyAlignment="1" applyProtection="1">
      <alignment horizontal="center" vertical="center" wrapText="1"/>
      <protection/>
    </xf>
    <xf numFmtId="0" fontId="23" fillId="29" borderId="25" xfId="66" applyFont="1" applyFill="1" applyBorder="1" applyAlignment="1" applyProtection="1">
      <alignment horizontal="center" vertical="center" wrapText="1"/>
      <protection/>
    </xf>
    <xf numFmtId="0" fontId="29" fillId="29" borderId="0" xfId="66" applyFont="1" applyFill="1" applyBorder="1" applyAlignment="1" applyProtection="1">
      <alignment/>
      <protection locked="0"/>
    </xf>
    <xf numFmtId="0" fontId="0" fillId="29" borderId="0" xfId="0" applyFill="1" applyAlignment="1" applyProtection="1">
      <alignment/>
      <protection locked="0"/>
    </xf>
    <xf numFmtId="0" fontId="0" fillId="29" borderId="0" xfId="0" applyFill="1" applyAlignment="1" applyProtection="1">
      <alignment/>
      <protection/>
    </xf>
    <xf numFmtId="49" fontId="23" fillId="29" borderId="33" xfId="66" applyNumberFormat="1" applyFont="1" applyFill="1" applyBorder="1" applyAlignment="1" applyProtection="1">
      <alignment horizontal="center" vertical="center" wrapText="1"/>
      <protection/>
    </xf>
    <xf numFmtId="0" fontId="23" fillId="29" borderId="13" xfId="66" applyNumberFormat="1" applyFont="1" applyFill="1" applyBorder="1" applyAlignment="1" applyProtection="1">
      <alignment horizontal="center" vertical="center" wrapText="1"/>
      <protection/>
    </xf>
    <xf numFmtId="0" fontId="35" fillId="29" borderId="13" xfId="0" applyFont="1" applyFill="1" applyBorder="1" applyAlignment="1" applyProtection="1">
      <alignment horizontal="center" vertical="center"/>
      <protection/>
    </xf>
    <xf numFmtId="0" fontId="35" fillId="29" borderId="56" xfId="0" applyFont="1" applyFill="1" applyBorder="1" applyAlignment="1" applyProtection="1">
      <alignment horizontal="center" vertical="center"/>
      <protection/>
    </xf>
    <xf numFmtId="0" fontId="35" fillId="29" borderId="25" xfId="0" applyFont="1" applyFill="1" applyBorder="1" applyAlignment="1" applyProtection="1">
      <alignment horizontal="center" vertical="center"/>
      <protection/>
    </xf>
    <xf numFmtId="49" fontId="31" fillId="29" borderId="0" xfId="57" applyNumberFormat="1" applyFont="1" applyFill="1" applyBorder="1" applyAlignment="1" applyProtection="1">
      <alignment vertical="top" wrapText="1"/>
      <protection locked="0"/>
    </xf>
    <xf numFmtId="0" fontId="31" fillId="29" borderId="0" xfId="66" applyFont="1" applyFill="1" applyBorder="1" applyAlignment="1" applyProtection="1">
      <alignment horizontal="left" vertical="top" wrapText="1"/>
      <protection locked="0"/>
    </xf>
    <xf numFmtId="1" fontId="31" fillId="29" borderId="0" xfId="66" applyNumberFormat="1" applyFont="1" applyFill="1" applyBorder="1" applyAlignment="1" applyProtection="1">
      <alignment wrapText="1"/>
      <protection locked="0"/>
    </xf>
    <xf numFmtId="0" fontId="31" fillId="29" borderId="0" xfId="66" applyFont="1" applyFill="1" applyBorder="1" applyAlignment="1" applyProtection="1">
      <alignment wrapText="1"/>
      <protection locked="0"/>
    </xf>
    <xf numFmtId="0" fontId="31" fillId="29" borderId="0" xfId="66" applyFont="1" applyFill="1" applyBorder="1" applyAlignment="1" applyProtection="1">
      <alignment/>
      <protection locked="0"/>
    </xf>
    <xf numFmtId="206" fontId="31" fillId="29" borderId="0" xfId="66" applyNumberFormat="1" applyFont="1" applyFill="1" applyBorder="1" applyAlignment="1" applyProtection="1">
      <alignment/>
      <protection locked="0"/>
    </xf>
    <xf numFmtId="1" fontId="31" fillId="29" borderId="0" xfId="66" applyNumberFormat="1" applyFont="1" applyFill="1" applyBorder="1" applyAlignment="1" applyProtection="1">
      <alignment/>
      <protection locked="0"/>
    </xf>
    <xf numFmtId="49" fontId="25" fillId="29" borderId="0" xfId="67" applyNumberFormat="1" applyFont="1" applyFill="1" applyBorder="1" applyAlignment="1" applyProtection="1">
      <alignment vertical="top"/>
      <protection locked="0"/>
    </xf>
    <xf numFmtId="0" fontId="25" fillId="29" borderId="0" xfId="66" applyFont="1" applyFill="1" applyProtection="1">
      <alignment/>
      <protection locked="0"/>
    </xf>
    <xf numFmtId="0" fontId="25" fillId="29" borderId="0" xfId="67" applyFont="1" applyFill="1" applyBorder="1" applyProtection="1">
      <alignment/>
      <protection locked="0"/>
    </xf>
    <xf numFmtId="0" fontId="25" fillId="29" borderId="0" xfId="67" applyFont="1" applyFill="1" applyBorder="1" applyAlignment="1" applyProtection="1">
      <alignment/>
      <protection locked="0"/>
    </xf>
    <xf numFmtId="0" fontId="25" fillId="29" borderId="34" xfId="67" applyFont="1" applyFill="1" applyBorder="1" applyAlignment="1" applyProtection="1">
      <alignment/>
      <protection locked="0"/>
    </xf>
    <xf numFmtId="0" fontId="31" fillId="29" borderId="34" xfId="66" applyFont="1" applyFill="1" applyBorder="1" applyAlignment="1" applyProtection="1">
      <alignment vertical="center"/>
      <protection locked="0"/>
    </xf>
    <xf numFmtId="0" fontId="25" fillId="29" borderId="0" xfId="66" applyFont="1" applyFill="1" applyAlignment="1" applyProtection="1">
      <alignment vertical="center"/>
      <protection locked="0"/>
    </xf>
    <xf numFmtId="0" fontId="25" fillId="29" borderId="0" xfId="66" applyFont="1" applyFill="1" applyAlignment="1" applyProtection="1">
      <alignment wrapText="1"/>
      <protection locked="0"/>
    </xf>
    <xf numFmtId="0" fontId="25" fillId="29" borderId="0" xfId="66" applyFont="1" applyFill="1" applyAlignment="1" applyProtection="1">
      <alignment/>
      <protection locked="0"/>
    </xf>
    <xf numFmtId="0" fontId="25" fillId="29" borderId="0" xfId="66" applyFont="1" applyFill="1" applyBorder="1" applyAlignment="1" applyProtection="1">
      <alignment/>
      <protection locked="0"/>
    </xf>
    <xf numFmtId="0" fontId="1" fillId="29" borderId="0" xfId="66" applyFont="1" applyFill="1" applyProtection="1">
      <alignment/>
      <protection locked="0"/>
    </xf>
    <xf numFmtId="0" fontId="25" fillId="29" borderId="0" xfId="66" applyFont="1" applyFill="1" applyAlignment="1" applyProtection="1">
      <alignment horizontal="left" vertical="top"/>
      <protection locked="0"/>
    </xf>
    <xf numFmtId="0" fontId="2" fillId="29" borderId="0" xfId="65" applyFont="1" applyFill="1" applyAlignment="1" applyProtection="1">
      <alignment vertical="top"/>
      <protection locked="0"/>
    </xf>
    <xf numFmtId="0" fontId="31" fillId="29" borderId="0" xfId="65" applyFont="1" applyFill="1" applyAlignment="1" applyProtection="1">
      <alignment/>
      <protection locked="0"/>
    </xf>
    <xf numFmtId="0" fontId="26" fillId="29" borderId="0" xfId="65" applyFont="1" applyFill="1" applyBorder="1" applyAlignment="1" applyProtection="1">
      <alignment/>
      <protection locked="0"/>
    </xf>
    <xf numFmtId="0" fontId="0" fillId="29" borderId="0" xfId="0" applyFill="1" applyAlignment="1" applyProtection="1">
      <alignment/>
      <protection locked="0"/>
    </xf>
    <xf numFmtId="0" fontId="31" fillId="29" borderId="0" xfId="65" applyFont="1" applyFill="1" applyBorder="1" applyAlignment="1" applyProtection="1">
      <alignment wrapText="1"/>
      <protection locked="0"/>
    </xf>
    <xf numFmtId="0" fontId="31" fillId="29" borderId="0" xfId="65" applyFont="1" applyFill="1" applyAlignment="1" applyProtection="1">
      <alignment horizontal="left"/>
      <protection locked="0"/>
    </xf>
    <xf numFmtId="0" fontId="0" fillId="29" borderId="0" xfId="0" applyFill="1" applyBorder="1" applyAlignment="1" applyProtection="1">
      <alignment horizontal="center"/>
      <protection locked="0"/>
    </xf>
    <xf numFmtId="0" fontId="0" fillId="29" borderId="0" xfId="0" applyFill="1" applyAlignment="1" applyProtection="1">
      <alignment horizontal="left"/>
      <protection locked="0"/>
    </xf>
    <xf numFmtId="0" fontId="31" fillId="29" borderId="0" xfId="65" applyFont="1" applyFill="1" applyBorder="1" applyAlignment="1" applyProtection="1">
      <alignment horizontal="center"/>
      <protection locked="0"/>
    </xf>
    <xf numFmtId="0" fontId="21" fillId="29" borderId="48" xfId="65" applyFont="1" applyFill="1" applyBorder="1" applyAlignment="1" applyProtection="1">
      <alignment horizontal="center" vertical="center"/>
      <protection locked="0"/>
    </xf>
    <xf numFmtId="0" fontId="28" fillId="29" borderId="24" xfId="65" applyFont="1" applyFill="1" applyBorder="1" applyAlignment="1" applyProtection="1">
      <alignment horizontal="center" vertical="center"/>
      <protection/>
    </xf>
    <xf numFmtId="0" fontId="28" fillId="29" borderId="25" xfId="65" applyFont="1" applyFill="1" applyBorder="1" applyAlignment="1" applyProtection="1">
      <alignment horizontal="center" vertical="center"/>
      <protection/>
    </xf>
    <xf numFmtId="0" fontId="28" fillId="29" borderId="26" xfId="65" applyFont="1" applyFill="1" applyBorder="1" applyAlignment="1" applyProtection="1">
      <alignment horizontal="center" vertical="center"/>
      <protection/>
    </xf>
    <xf numFmtId="0" fontId="33" fillId="29" borderId="48" xfId="65" applyFont="1" applyFill="1" applyBorder="1" applyAlignment="1" applyProtection="1">
      <alignment horizontal="center" vertical="center"/>
      <protection locked="0"/>
    </xf>
    <xf numFmtId="0" fontId="28" fillId="29" borderId="58" xfId="65" applyFont="1" applyFill="1" applyBorder="1" applyAlignment="1" applyProtection="1">
      <alignment horizontal="center" vertical="center"/>
      <protection locked="0"/>
    </xf>
    <xf numFmtId="0" fontId="26" fillId="29" borderId="27" xfId="65" applyFont="1" applyFill="1" applyBorder="1" applyAlignment="1" applyProtection="1">
      <alignment horizontal="center" vertical="center"/>
      <protection locked="0"/>
    </xf>
    <xf numFmtId="0" fontId="26" fillId="29" borderId="33" xfId="65" applyFont="1" applyFill="1" applyBorder="1" applyAlignment="1" applyProtection="1">
      <alignment horizontal="center" vertical="center"/>
      <protection locked="0"/>
    </xf>
    <xf numFmtId="0" fontId="26" fillId="29" borderId="32" xfId="65" applyFont="1" applyFill="1" applyBorder="1" applyAlignment="1" applyProtection="1">
      <alignment horizontal="center" vertical="center"/>
      <protection locked="0"/>
    </xf>
    <xf numFmtId="0" fontId="26" fillId="29" borderId="48" xfId="65" applyFont="1" applyFill="1" applyBorder="1" applyAlignment="1" applyProtection="1">
      <alignment horizontal="center" vertical="center"/>
      <protection locked="0"/>
    </xf>
    <xf numFmtId="0" fontId="28" fillId="29" borderId="58" xfId="65" applyFont="1" applyFill="1" applyBorder="1" applyAlignment="1" applyProtection="1">
      <alignment horizontal="center" vertical="center"/>
      <protection/>
    </xf>
    <xf numFmtId="0" fontId="2" fillId="29" borderId="27" xfId="65" applyFont="1" applyFill="1" applyBorder="1" applyAlignment="1" applyProtection="1">
      <alignment horizontal="center" vertical="center"/>
      <protection/>
    </xf>
    <xf numFmtId="0" fontId="2" fillId="29" borderId="33" xfId="65" applyFont="1" applyFill="1" applyBorder="1" applyAlignment="1" applyProtection="1">
      <alignment horizontal="center" vertical="center"/>
      <protection/>
    </xf>
    <xf numFmtId="0" fontId="2" fillId="29" borderId="32" xfId="65" applyFont="1" applyFill="1" applyBorder="1" applyAlignment="1" applyProtection="1">
      <alignment horizontal="center" vertical="center"/>
      <protection/>
    </xf>
    <xf numFmtId="0" fontId="28" fillId="29" borderId="59" xfId="65" applyFont="1" applyFill="1" applyBorder="1" applyAlignment="1" applyProtection="1">
      <alignment horizontal="center" vertical="center"/>
      <protection locked="0"/>
    </xf>
    <xf numFmtId="0" fontId="28" fillId="29" borderId="60" xfId="65" applyFont="1" applyFill="1" applyBorder="1" applyAlignment="1" applyProtection="1">
      <alignment horizontal="center" vertical="center"/>
      <protection/>
    </xf>
    <xf numFmtId="0" fontId="2" fillId="29" borderId="49" xfId="65" applyFont="1" applyFill="1" applyBorder="1" applyAlignment="1" applyProtection="1">
      <alignment horizontal="center" vertical="center"/>
      <protection/>
    </xf>
    <xf numFmtId="0" fontId="2" fillId="29" borderId="61" xfId="65" applyFont="1" applyFill="1" applyBorder="1" applyAlignment="1" applyProtection="1">
      <alignment horizontal="center" vertical="center"/>
      <protection/>
    </xf>
    <xf numFmtId="0" fontId="2" fillId="29" borderId="62" xfId="65" applyFont="1" applyFill="1" applyBorder="1" applyAlignment="1" applyProtection="1">
      <alignment horizontal="center" vertical="center"/>
      <protection/>
    </xf>
    <xf numFmtId="0" fontId="37" fillId="29" borderId="14" xfId="65" applyFont="1" applyFill="1" applyBorder="1" applyAlignment="1" applyProtection="1">
      <alignment horizontal="center" vertical="center"/>
      <protection/>
    </xf>
    <xf numFmtId="0" fontId="2" fillId="29" borderId="14" xfId="65" applyFont="1" applyFill="1" applyBorder="1" applyAlignment="1" applyProtection="1">
      <alignment horizontal="center" vertical="center"/>
      <protection/>
    </xf>
    <xf numFmtId="0" fontId="2" fillId="29" borderId="40" xfId="65" applyFont="1" applyFill="1" applyBorder="1" applyAlignment="1" applyProtection="1">
      <alignment horizontal="center" vertical="center"/>
      <protection/>
    </xf>
    <xf numFmtId="0" fontId="21" fillId="29" borderId="0" xfId="65" applyFont="1" applyFill="1" applyAlignment="1" applyProtection="1">
      <alignment horizontal="left" vertical="center"/>
      <protection/>
    </xf>
    <xf numFmtId="0" fontId="25" fillId="29" borderId="0" xfId="65" applyFont="1" applyFill="1" applyAlignment="1" applyProtection="1">
      <alignment horizontal="center" vertical="center"/>
      <protection/>
    </xf>
    <xf numFmtId="0" fontId="24" fillId="29" borderId="13" xfId="65" applyFont="1" applyFill="1" applyBorder="1" applyAlignment="1" applyProtection="1">
      <alignment horizontal="center" vertical="center"/>
      <protection/>
    </xf>
    <xf numFmtId="0" fontId="26" fillId="29" borderId="13" xfId="65" applyFont="1" applyFill="1" applyBorder="1" applyAlignment="1" applyProtection="1">
      <alignment horizontal="center" vertical="center"/>
      <protection/>
    </xf>
    <xf numFmtId="0" fontId="26" fillId="29" borderId="13" xfId="65" applyFont="1" applyFill="1" applyBorder="1" applyAlignment="1" applyProtection="1">
      <alignment horizontal="center" vertical="center"/>
      <protection/>
    </xf>
    <xf numFmtId="0" fontId="21" fillId="29" borderId="0" xfId="65" applyFont="1" applyFill="1" applyAlignment="1" applyProtection="1">
      <alignment vertical="top" wrapText="1"/>
      <protection/>
    </xf>
    <xf numFmtId="0" fontId="25" fillId="29" borderId="0" xfId="65" applyFont="1" applyFill="1" applyAlignment="1" applyProtection="1">
      <alignment horizontal="center" vertical="center"/>
      <protection locked="0"/>
    </xf>
    <xf numFmtId="0" fontId="1" fillId="29" borderId="0" xfId="65" applyFill="1" applyAlignment="1" applyProtection="1">
      <alignment horizontal="center" vertical="center"/>
      <protection/>
    </xf>
    <xf numFmtId="0" fontId="1" fillId="29" borderId="0" xfId="65" applyFill="1" applyAlignment="1" applyProtection="1">
      <alignment horizontal="center" vertical="center"/>
      <protection locked="0"/>
    </xf>
    <xf numFmtId="0" fontId="26" fillId="30" borderId="33" xfId="65" applyFont="1" applyFill="1" applyBorder="1" applyAlignment="1" applyProtection="1">
      <alignment horizontal="center" vertical="center"/>
      <protection locked="0"/>
    </xf>
    <xf numFmtId="0" fontId="26" fillId="30" borderId="27" xfId="65" applyFont="1" applyFill="1" applyBorder="1" applyAlignment="1" applyProtection="1">
      <alignment horizontal="center" vertical="center"/>
      <protection locked="0"/>
    </xf>
    <xf numFmtId="0" fontId="26" fillId="30" borderId="32" xfId="65" applyFont="1" applyFill="1" applyBorder="1" applyAlignment="1" applyProtection="1">
      <alignment horizontal="center" vertical="center"/>
      <protection locked="0"/>
    </xf>
    <xf numFmtId="0" fontId="26" fillId="0" borderId="33" xfId="65" applyFont="1" applyFill="1" applyBorder="1" applyAlignment="1" applyProtection="1">
      <alignment horizontal="center" vertical="center"/>
      <protection locked="0"/>
    </xf>
    <xf numFmtId="0" fontId="26" fillId="0" borderId="32" xfId="65" applyFont="1" applyFill="1" applyBorder="1" applyAlignment="1" applyProtection="1">
      <alignment horizontal="center" vertical="center"/>
      <protection locked="0"/>
    </xf>
    <xf numFmtId="0" fontId="26" fillId="0" borderId="27" xfId="65" applyFont="1" applyFill="1" applyBorder="1" applyAlignment="1" applyProtection="1">
      <alignment horizontal="center" vertical="center"/>
      <protection locked="0"/>
    </xf>
    <xf numFmtId="0" fontId="26" fillId="30" borderId="24" xfId="65" applyFont="1" applyFill="1" applyBorder="1" applyAlignment="1" applyProtection="1">
      <alignment horizontal="center" vertical="center"/>
      <protection locked="0"/>
    </xf>
    <xf numFmtId="0" fontId="26" fillId="30" borderId="25" xfId="65" applyFont="1" applyFill="1" applyBorder="1" applyAlignment="1" applyProtection="1">
      <alignment horizontal="center" vertical="center"/>
      <protection locked="0"/>
    </xf>
    <xf numFmtId="0" fontId="26" fillId="30" borderId="26" xfId="65" applyFont="1" applyFill="1" applyBorder="1" applyAlignment="1" applyProtection="1">
      <alignment horizontal="center" vertical="center"/>
      <protection locked="0"/>
    </xf>
    <xf numFmtId="0" fontId="26" fillId="0" borderId="25" xfId="65" applyFont="1" applyFill="1" applyBorder="1" applyAlignment="1" applyProtection="1">
      <alignment horizontal="center" vertical="center"/>
      <protection locked="0"/>
    </xf>
    <xf numFmtId="0" fontId="26" fillId="0" borderId="26" xfId="65" applyFont="1" applyFill="1" applyBorder="1" applyAlignment="1" applyProtection="1">
      <alignment horizontal="center" vertical="center"/>
      <protection locked="0"/>
    </xf>
    <xf numFmtId="0" fontId="23" fillId="29" borderId="18" xfId="66" applyFont="1" applyFill="1" applyBorder="1" applyAlignment="1" applyProtection="1">
      <alignment horizontal="center" vertical="center" wrapText="1"/>
      <protection/>
    </xf>
    <xf numFmtId="0" fontId="23" fillId="29" borderId="13" xfId="66" applyFont="1" applyFill="1" applyBorder="1" applyAlignment="1" applyProtection="1">
      <alignment horizontal="center" vertical="center" wrapText="1"/>
      <protection/>
    </xf>
    <xf numFmtId="1" fontId="23" fillId="29" borderId="13" xfId="66" applyNumberFormat="1" applyFont="1" applyFill="1" applyBorder="1" applyAlignment="1" applyProtection="1">
      <alignment horizontal="center" vertical="center" wrapText="1"/>
      <protection/>
    </xf>
    <xf numFmtId="1" fontId="23" fillId="29" borderId="19" xfId="66" applyNumberFormat="1" applyFont="1" applyFill="1" applyBorder="1" applyAlignment="1" applyProtection="1">
      <alignment horizontal="center" vertical="center" wrapText="1"/>
      <protection/>
    </xf>
    <xf numFmtId="0" fontId="45" fillId="29" borderId="19" xfId="0" applyFont="1" applyFill="1" applyBorder="1" applyAlignment="1">
      <alignment horizontal="left" vertical="center" wrapText="1"/>
    </xf>
    <xf numFmtId="0" fontId="45" fillId="29" borderId="19" xfId="0" applyFont="1" applyFill="1" applyBorder="1" applyAlignment="1">
      <alignment horizontal="left" vertical="center"/>
    </xf>
    <xf numFmtId="0" fontId="21" fillId="29" borderId="0" xfId="65" applyFont="1" applyFill="1" applyAlignment="1" applyProtection="1">
      <alignment horizontal="left" vertical="top" wrapText="1"/>
      <protection/>
    </xf>
    <xf numFmtId="0" fontId="31" fillId="29" borderId="0" xfId="65" applyFont="1" applyFill="1" applyAlignment="1" applyProtection="1">
      <alignment horizontal="left"/>
      <protection/>
    </xf>
    <xf numFmtId="0" fontId="26" fillId="29" borderId="34" xfId="65" applyFont="1" applyFill="1" applyBorder="1" applyAlignment="1" applyProtection="1">
      <alignment horizontal="left"/>
      <protection locked="0"/>
    </xf>
    <xf numFmtId="0" fontId="26" fillId="29" borderId="20" xfId="65" applyFont="1" applyFill="1" applyBorder="1" applyAlignment="1" applyProtection="1">
      <alignment horizontal="left"/>
      <protection locked="0"/>
    </xf>
    <xf numFmtId="49" fontId="27" fillId="29" borderId="63" xfId="65" applyNumberFormat="1" applyFont="1" applyFill="1" applyBorder="1" applyAlignment="1" applyProtection="1">
      <alignment horizontal="center" vertical="center" wrapText="1"/>
      <protection/>
    </xf>
    <xf numFmtId="49" fontId="27" fillId="29" borderId="64" xfId="65" applyNumberFormat="1" applyFont="1" applyFill="1" applyBorder="1" applyAlignment="1" applyProtection="1">
      <alignment horizontal="center" vertical="center" wrapText="1"/>
      <protection/>
    </xf>
    <xf numFmtId="49" fontId="27" fillId="29" borderId="65" xfId="65" applyNumberFormat="1" applyFont="1" applyFill="1" applyBorder="1" applyAlignment="1" applyProtection="1">
      <alignment horizontal="center" vertical="center" wrapText="1"/>
      <protection/>
    </xf>
    <xf numFmtId="49" fontId="27" fillId="29" borderId="66" xfId="65" applyNumberFormat="1" applyFont="1" applyFill="1" applyBorder="1" applyAlignment="1" applyProtection="1">
      <alignment horizontal="center" vertical="center" wrapText="1"/>
      <protection/>
    </xf>
    <xf numFmtId="0" fontId="21" fillId="29" borderId="0" xfId="65" applyFont="1" applyFill="1" applyAlignment="1" applyProtection="1">
      <alignment vertical="top" wrapText="1"/>
      <protection/>
    </xf>
    <xf numFmtId="0" fontId="43" fillId="29" borderId="0" xfId="65" applyFont="1" applyFill="1" applyAlignment="1" applyProtection="1">
      <alignment horizontal="center" vertical="center"/>
      <protection locked="0"/>
    </xf>
    <xf numFmtId="0" fontId="39" fillId="29" borderId="0" xfId="0" applyFont="1" applyFill="1" applyAlignment="1" applyProtection="1">
      <alignment horizontal="center" vertical="center"/>
      <protection locked="0"/>
    </xf>
    <xf numFmtId="0" fontId="38" fillId="29" borderId="0" xfId="0" applyFont="1" applyFill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21" fillId="29" borderId="27" xfId="65" applyFont="1" applyFill="1" applyBorder="1" applyAlignment="1" applyProtection="1">
      <alignment horizontal="center" vertical="center"/>
      <protection/>
    </xf>
    <xf numFmtId="0" fontId="21" fillId="29" borderId="33" xfId="65" applyFont="1" applyFill="1" applyBorder="1" applyAlignment="1" applyProtection="1">
      <alignment horizontal="center" vertical="center"/>
      <protection/>
    </xf>
    <xf numFmtId="0" fontId="21" fillId="29" borderId="32" xfId="65" applyFont="1" applyFill="1" applyBorder="1" applyAlignment="1" applyProtection="1">
      <alignment horizontal="center" vertical="center"/>
      <protection/>
    </xf>
    <xf numFmtId="0" fontId="28" fillId="29" borderId="58" xfId="65" applyFont="1" applyFill="1" applyBorder="1" applyAlignment="1" applyProtection="1">
      <alignment horizontal="center" vertical="center" textRotation="90"/>
      <protection/>
    </xf>
    <xf numFmtId="0" fontId="28" fillId="29" borderId="59" xfId="65" applyFont="1" applyFill="1" applyBorder="1" applyAlignment="1" applyProtection="1">
      <alignment horizontal="center" vertical="center" textRotation="90"/>
      <protection/>
    </xf>
    <xf numFmtId="49" fontId="27" fillId="29" borderId="67" xfId="65" applyNumberFormat="1" applyFont="1" applyFill="1" applyBorder="1" applyAlignment="1" applyProtection="1">
      <alignment horizontal="center" vertical="center" wrapText="1"/>
      <protection/>
    </xf>
    <xf numFmtId="49" fontId="27" fillId="29" borderId="68" xfId="65" applyNumberFormat="1" applyFont="1" applyFill="1" applyBorder="1" applyAlignment="1" applyProtection="1">
      <alignment horizontal="center" vertical="center" wrapText="1"/>
      <protection/>
    </xf>
    <xf numFmtId="0" fontId="36" fillId="29" borderId="0" xfId="0" applyFont="1" applyFill="1" applyAlignment="1" applyProtection="1">
      <alignment horizontal="center" vertical="center"/>
      <protection/>
    </xf>
    <xf numFmtId="0" fontId="31" fillId="29" borderId="0" xfId="65" applyFont="1" applyFill="1" applyAlignment="1" applyProtection="1">
      <alignment horizontal="left" wrapText="1"/>
      <protection/>
    </xf>
    <xf numFmtId="0" fontId="26" fillId="29" borderId="34" xfId="65" applyFont="1" applyFill="1" applyBorder="1" applyAlignment="1" applyProtection="1">
      <alignment horizontal="left" wrapText="1"/>
      <protection locked="0"/>
    </xf>
    <xf numFmtId="0" fontId="42" fillId="29" borderId="0" xfId="0" applyFont="1" applyFill="1" applyAlignment="1" applyProtection="1">
      <alignment horizontal="center" vertical="center"/>
      <protection/>
    </xf>
    <xf numFmtId="0" fontId="47" fillId="29" borderId="34" xfId="65" applyFont="1" applyFill="1" applyBorder="1" applyAlignment="1" applyProtection="1">
      <alignment horizontal="left"/>
      <protection locked="0"/>
    </xf>
    <xf numFmtId="1" fontId="35" fillId="29" borderId="69" xfId="0" applyNumberFormat="1" applyFont="1" applyFill="1" applyBorder="1" applyAlignment="1" applyProtection="1">
      <alignment horizontal="right" vertical="center"/>
      <protection/>
    </xf>
    <xf numFmtId="1" fontId="35" fillId="29" borderId="43" xfId="0" applyNumberFormat="1" applyFont="1" applyFill="1" applyBorder="1" applyAlignment="1" applyProtection="1">
      <alignment horizontal="right" vertical="center"/>
      <protection/>
    </xf>
    <xf numFmtId="1" fontId="35" fillId="29" borderId="57" xfId="0" applyNumberFormat="1" applyFont="1" applyFill="1" applyBorder="1" applyAlignment="1" applyProtection="1">
      <alignment horizontal="right" vertical="center"/>
      <protection/>
    </xf>
    <xf numFmtId="0" fontId="35" fillId="29" borderId="48" xfId="0" applyFont="1" applyFill="1" applyBorder="1" applyAlignment="1" applyProtection="1">
      <alignment horizontal="right" vertical="center"/>
      <protection/>
    </xf>
    <xf numFmtId="0" fontId="35" fillId="29" borderId="0" xfId="0" applyFont="1" applyFill="1" applyBorder="1" applyAlignment="1" applyProtection="1">
      <alignment horizontal="right" vertical="center"/>
      <protection/>
    </xf>
    <xf numFmtId="0" fontId="42" fillId="29" borderId="40" xfId="66" applyFont="1" applyFill="1" applyBorder="1" applyAlignment="1" applyProtection="1">
      <alignment horizontal="right" vertical="center" wrapText="1"/>
      <protection/>
    </xf>
    <xf numFmtId="0" fontId="36" fillId="29" borderId="40" xfId="0" applyFont="1" applyFill="1" applyBorder="1" applyAlignment="1" applyProtection="1">
      <alignment horizontal="center" vertical="center"/>
      <protection/>
    </xf>
    <xf numFmtId="0" fontId="36" fillId="29" borderId="69" xfId="0" applyFont="1" applyFill="1" applyBorder="1" applyAlignment="1" applyProtection="1">
      <alignment horizontal="right" vertical="center"/>
      <protection/>
    </xf>
    <xf numFmtId="0" fontId="36" fillId="29" borderId="57" xfId="0" applyFont="1" applyFill="1" applyBorder="1" applyAlignment="1" applyProtection="1">
      <alignment horizontal="right" vertical="center"/>
      <protection/>
    </xf>
    <xf numFmtId="0" fontId="36" fillId="29" borderId="40" xfId="0" applyNumberFormat="1" applyFont="1" applyFill="1" applyBorder="1" applyAlignment="1" applyProtection="1">
      <alignment horizontal="center" vertical="center"/>
      <protection/>
    </xf>
    <xf numFmtId="0" fontId="36" fillId="29" borderId="15" xfId="0" applyNumberFormat="1" applyFont="1" applyFill="1" applyBorder="1" applyAlignment="1" applyProtection="1">
      <alignment horizontal="center" vertical="center"/>
      <protection/>
    </xf>
    <xf numFmtId="0" fontId="36" fillId="29" borderId="43" xfId="0" applyNumberFormat="1" applyFont="1" applyFill="1" applyBorder="1" applyAlignment="1" applyProtection="1">
      <alignment horizontal="center" vertical="center"/>
      <protection/>
    </xf>
    <xf numFmtId="0" fontId="36" fillId="29" borderId="47" xfId="0" applyNumberFormat="1" applyFont="1" applyFill="1" applyBorder="1" applyAlignment="1" applyProtection="1">
      <alignment horizontal="center" vertical="center"/>
      <protection/>
    </xf>
    <xf numFmtId="0" fontId="42" fillId="29" borderId="41" xfId="0" applyFont="1" applyFill="1" applyBorder="1" applyAlignment="1" applyProtection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35" fillId="29" borderId="0" xfId="0" applyFont="1" applyFill="1" applyBorder="1" applyAlignment="1" applyProtection="1">
      <alignment horizontal="center" vertical="center"/>
      <protection/>
    </xf>
    <xf numFmtId="0" fontId="42" fillId="29" borderId="69" xfId="0" applyFont="1" applyFill="1" applyBorder="1" applyAlignment="1" applyProtection="1">
      <alignment horizontal="center" vertical="center"/>
      <protection/>
    </xf>
    <xf numFmtId="0" fontId="0" fillId="0" borderId="4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45" fillId="29" borderId="22" xfId="0" applyFont="1" applyFill="1" applyBorder="1" applyAlignment="1" applyProtection="1">
      <alignment horizontal="center" vertical="center"/>
      <protection locked="0"/>
    </xf>
    <xf numFmtId="0" fontId="32" fillId="29" borderId="20" xfId="0" applyFont="1" applyFill="1" applyBorder="1" applyAlignment="1">
      <alignment horizontal="center" vertical="center"/>
    </xf>
    <xf numFmtId="0" fontId="32" fillId="29" borderId="21" xfId="0" applyFont="1" applyFill="1" applyBorder="1" applyAlignment="1">
      <alignment horizontal="center" vertical="center"/>
    </xf>
    <xf numFmtId="0" fontId="45" fillId="29" borderId="23" xfId="0" applyFont="1" applyFill="1" applyBorder="1" applyAlignment="1">
      <alignment horizontal="center" vertical="center"/>
    </xf>
    <xf numFmtId="0" fontId="45" fillId="29" borderId="71" xfId="0" applyFont="1" applyFill="1" applyBorder="1" applyAlignment="1">
      <alignment horizontal="center" vertical="center"/>
    </xf>
    <xf numFmtId="0" fontId="45" fillId="29" borderId="72" xfId="0" applyFont="1" applyFill="1" applyBorder="1" applyAlignment="1">
      <alignment horizontal="center" vertical="center"/>
    </xf>
    <xf numFmtId="0" fontId="23" fillId="29" borderId="22" xfId="0" applyFont="1" applyFill="1" applyBorder="1" applyAlignment="1" applyProtection="1">
      <alignment horizontal="center" vertical="center"/>
      <protection/>
    </xf>
    <xf numFmtId="0" fontId="0" fillId="29" borderId="20" xfId="0" applyFill="1" applyBorder="1" applyAlignment="1">
      <alignment horizontal="center" vertical="center"/>
    </xf>
    <xf numFmtId="0" fontId="0" fillId="29" borderId="21" xfId="0" applyFill="1" applyBorder="1" applyAlignment="1">
      <alignment horizontal="center" vertical="center"/>
    </xf>
    <xf numFmtId="0" fontId="36" fillId="29" borderId="69" xfId="0" applyFont="1" applyFill="1" applyBorder="1" applyAlignment="1" applyProtection="1">
      <alignment horizontal="center" vertical="center"/>
      <protection/>
    </xf>
    <xf numFmtId="0" fontId="36" fillId="29" borderId="57" xfId="0" applyFont="1" applyFill="1" applyBorder="1" applyAlignment="1" applyProtection="1">
      <alignment horizontal="center" vertical="center"/>
      <protection/>
    </xf>
    <xf numFmtId="0" fontId="36" fillId="29" borderId="69" xfId="0" applyNumberFormat="1" applyFont="1" applyFill="1" applyBorder="1" applyAlignment="1" applyProtection="1">
      <alignment horizontal="center" vertical="center"/>
      <protection/>
    </xf>
    <xf numFmtId="0" fontId="36" fillId="29" borderId="57" xfId="0" applyNumberFormat="1" applyFont="1" applyFill="1" applyBorder="1" applyAlignment="1" applyProtection="1">
      <alignment horizontal="center" vertical="center"/>
      <protection/>
    </xf>
    <xf numFmtId="0" fontId="35" fillId="29" borderId="45" xfId="0" applyFont="1" applyFill="1" applyBorder="1" applyAlignment="1" applyProtection="1">
      <alignment horizontal="center" vertical="center"/>
      <protection/>
    </xf>
    <xf numFmtId="0" fontId="35" fillId="29" borderId="73" xfId="0" applyFont="1" applyFill="1" applyBorder="1" applyAlignment="1" applyProtection="1">
      <alignment horizontal="right" vertical="center"/>
      <protection/>
    </xf>
    <xf numFmtId="0" fontId="35" fillId="29" borderId="45" xfId="0" applyFont="1" applyFill="1" applyBorder="1" applyAlignment="1" applyProtection="1">
      <alignment horizontal="right" vertical="center"/>
      <protection/>
    </xf>
    <xf numFmtId="0" fontId="36" fillId="29" borderId="23" xfId="0" applyNumberFormat="1" applyFont="1" applyFill="1" applyBorder="1" applyAlignment="1" applyProtection="1">
      <alignment horizontal="center" vertical="center"/>
      <protection/>
    </xf>
    <xf numFmtId="0" fontId="36" fillId="29" borderId="71" xfId="0" applyNumberFormat="1" applyFont="1" applyFill="1" applyBorder="1" applyAlignment="1" applyProtection="1">
      <alignment horizontal="center" vertical="center"/>
      <protection/>
    </xf>
    <xf numFmtId="0" fontId="36" fillId="29" borderId="72" xfId="0" applyNumberFormat="1" applyFont="1" applyFill="1" applyBorder="1" applyAlignment="1" applyProtection="1">
      <alignment horizontal="center" vertical="center"/>
      <protection/>
    </xf>
    <xf numFmtId="0" fontId="35" fillId="29" borderId="71" xfId="0" applyNumberFormat="1" applyFont="1" applyFill="1" applyBorder="1" applyAlignment="1" applyProtection="1">
      <alignment horizontal="center" vertical="center"/>
      <protection/>
    </xf>
    <xf numFmtId="0" fontId="35" fillId="29" borderId="72" xfId="0" applyNumberFormat="1" applyFont="1" applyFill="1" applyBorder="1" applyAlignment="1" applyProtection="1">
      <alignment horizontal="center" vertical="center"/>
      <protection/>
    </xf>
    <xf numFmtId="0" fontId="42" fillId="29" borderId="43" xfId="0" applyFont="1" applyFill="1" applyBorder="1" applyAlignment="1" applyProtection="1">
      <alignment horizontal="center" vertical="center"/>
      <protection/>
    </xf>
    <xf numFmtId="0" fontId="42" fillId="29" borderId="57" xfId="0" applyFont="1" applyFill="1" applyBorder="1" applyAlignment="1" applyProtection="1">
      <alignment horizontal="center" vertical="center"/>
      <protection/>
    </xf>
    <xf numFmtId="1" fontId="35" fillId="29" borderId="74" xfId="0" applyNumberFormat="1" applyFont="1" applyFill="1" applyBorder="1" applyAlignment="1" applyProtection="1">
      <alignment horizontal="center" vertical="center" textRotation="90"/>
      <protection/>
    </xf>
    <xf numFmtId="1" fontId="35" fillId="29" borderId="75" xfId="0" applyNumberFormat="1" applyFont="1" applyFill="1" applyBorder="1" applyAlignment="1" applyProtection="1">
      <alignment horizontal="center" vertical="center" textRotation="90"/>
      <protection/>
    </xf>
    <xf numFmtId="1" fontId="35" fillId="29" borderId="76" xfId="0" applyNumberFormat="1" applyFont="1" applyFill="1" applyBorder="1" applyAlignment="1" applyProtection="1">
      <alignment horizontal="center" vertical="center" textRotation="90"/>
      <protection/>
    </xf>
    <xf numFmtId="1" fontId="2" fillId="0" borderId="18" xfId="0" applyNumberFormat="1" applyFont="1" applyFill="1" applyBorder="1" applyAlignment="1" applyProtection="1">
      <alignment horizontal="center" textRotation="90" wrapText="1"/>
      <protection/>
    </xf>
    <xf numFmtId="1" fontId="2" fillId="0" borderId="24" xfId="0" applyNumberFormat="1" applyFont="1" applyFill="1" applyBorder="1" applyAlignment="1" applyProtection="1">
      <alignment horizontal="center" textRotation="90" wrapText="1"/>
      <protection/>
    </xf>
    <xf numFmtId="1" fontId="42" fillId="29" borderId="69" xfId="0" applyNumberFormat="1" applyFont="1" applyFill="1" applyBorder="1" applyAlignment="1" applyProtection="1">
      <alignment horizontal="left" vertical="center"/>
      <protection/>
    </xf>
    <xf numFmtId="1" fontId="42" fillId="29" borderId="43" xfId="0" applyNumberFormat="1" applyFont="1" applyFill="1" applyBorder="1" applyAlignment="1" applyProtection="1">
      <alignment horizontal="left" vertical="center"/>
      <protection/>
    </xf>
    <xf numFmtId="1" fontId="42" fillId="29" borderId="57" xfId="0" applyNumberFormat="1" applyFont="1" applyFill="1" applyBorder="1" applyAlignment="1" applyProtection="1">
      <alignment horizontal="left" vertical="center"/>
      <protection/>
    </xf>
    <xf numFmtId="0" fontId="35" fillId="29" borderId="23" xfId="0" applyNumberFormat="1" applyFont="1" applyFill="1" applyBorder="1" applyAlignment="1" applyProtection="1">
      <alignment horizontal="center" vertical="center"/>
      <protection/>
    </xf>
    <xf numFmtId="0" fontId="36" fillId="29" borderId="77" xfId="0" applyFont="1" applyFill="1" applyBorder="1" applyAlignment="1" applyProtection="1">
      <alignment horizontal="right" vertical="center"/>
      <protection/>
    </xf>
    <xf numFmtId="0" fontId="36" fillId="29" borderId="78" xfId="0" applyFont="1" applyFill="1" applyBorder="1" applyAlignment="1" applyProtection="1">
      <alignment horizontal="right" vertical="center"/>
      <protection/>
    </xf>
    <xf numFmtId="0" fontId="31" fillId="0" borderId="69" xfId="0" applyFont="1" applyFill="1" applyBorder="1" applyAlignment="1" applyProtection="1">
      <alignment horizontal="center" vertical="center"/>
      <protection/>
    </xf>
    <xf numFmtId="0" fontId="31" fillId="0" borderId="43" xfId="0" applyFont="1" applyFill="1" applyBorder="1" applyAlignment="1" applyProtection="1">
      <alignment horizontal="center" vertical="center"/>
      <protection/>
    </xf>
    <xf numFmtId="0" fontId="26" fillId="0" borderId="32" xfId="0" applyFont="1" applyFill="1" applyBorder="1" applyAlignment="1" applyProtection="1">
      <alignment horizontal="center" vertical="center"/>
      <protection/>
    </xf>
    <xf numFmtId="0" fontId="26" fillId="0" borderId="19" xfId="0" applyFont="1" applyFill="1" applyBorder="1" applyAlignment="1" applyProtection="1">
      <alignment horizontal="center" vertical="center"/>
      <protection/>
    </xf>
    <xf numFmtId="0" fontId="26" fillId="0" borderId="26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justify" textRotation="90"/>
      <protection/>
    </xf>
    <xf numFmtId="0" fontId="2" fillId="0" borderId="26" xfId="0" applyFont="1" applyFill="1" applyBorder="1" applyAlignment="1" applyProtection="1">
      <alignment horizontal="center" vertical="justify" textRotation="90"/>
      <protection/>
    </xf>
    <xf numFmtId="1" fontId="21" fillId="0" borderId="13" xfId="0" applyNumberFormat="1" applyFont="1" applyFill="1" applyBorder="1" applyAlignment="1" applyProtection="1">
      <alignment horizontal="center" textRotation="90" wrapText="1"/>
      <protection/>
    </xf>
    <xf numFmtId="1" fontId="21" fillId="0" borderId="25" xfId="0" applyNumberFormat="1" applyFont="1" applyFill="1" applyBorder="1" applyAlignment="1" applyProtection="1">
      <alignment horizontal="center" textRotation="90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 textRotation="90"/>
      <protection/>
    </xf>
    <xf numFmtId="0" fontId="21" fillId="0" borderId="18" xfId="0" applyFont="1" applyFill="1" applyBorder="1" applyAlignment="1" applyProtection="1">
      <alignment horizontal="center" vertical="center" textRotation="90"/>
      <protection/>
    </xf>
    <xf numFmtId="0" fontId="21" fillId="0" borderId="24" xfId="0" applyFont="1" applyFill="1" applyBorder="1" applyAlignment="1" applyProtection="1">
      <alignment horizontal="center" vertical="center" textRotation="90"/>
      <protection/>
    </xf>
    <xf numFmtId="0" fontId="2" fillId="0" borderId="18" xfId="0" applyFont="1" applyFill="1" applyBorder="1" applyAlignment="1" applyProtection="1">
      <alignment horizontal="center" textRotation="90"/>
      <protection/>
    </xf>
    <xf numFmtId="0" fontId="2" fillId="0" borderId="13" xfId="0" applyFont="1" applyFill="1" applyBorder="1" applyAlignment="1" applyProtection="1">
      <alignment horizontal="center" textRotation="90"/>
      <protection/>
    </xf>
    <xf numFmtId="0" fontId="2" fillId="0" borderId="24" xfId="0" applyFont="1" applyFill="1" applyBorder="1" applyAlignment="1" applyProtection="1">
      <alignment horizontal="center" textRotation="90"/>
      <protection/>
    </xf>
    <xf numFmtId="0" fontId="2" fillId="0" borderId="25" xfId="0" applyFont="1" applyFill="1" applyBorder="1" applyAlignment="1" applyProtection="1">
      <alignment horizontal="center" textRotation="90"/>
      <protection/>
    </xf>
    <xf numFmtId="1" fontId="21" fillId="0" borderId="13" xfId="0" applyNumberFormat="1" applyFont="1" applyFill="1" applyBorder="1" applyAlignment="1" applyProtection="1">
      <alignment horizontal="center" vertical="justify" textRotation="90" wrapText="1"/>
      <protection/>
    </xf>
    <xf numFmtId="1" fontId="21" fillId="0" borderId="25" xfId="0" applyNumberFormat="1" applyFont="1" applyFill="1" applyBorder="1" applyAlignment="1" applyProtection="1">
      <alignment horizontal="center" vertical="justify" textRotation="90" wrapText="1"/>
      <protection/>
    </xf>
    <xf numFmtId="0" fontId="42" fillId="29" borderId="69" xfId="66" applyFont="1" applyFill="1" applyBorder="1" applyAlignment="1" applyProtection="1">
      <alignment horizontal="center" vertical="center" wrapText="1"/>
      <protection/>
    </xf>
    <xf numFmtId="0" fontId="42" fillId="29" borderId="43" xfId="66" applyFont="1" applyFill="1" applyBorder="1" applyAlignment="1" applyProtection="1">
      <alignment horizontal="center" vertical="center" wrapText="1"/>
      <protection/>
    </xf>
    <xf numFmtId="0" fontId="42" fillId="29" borderId="57" xfId="66" applyFont="1" applyFill="1" applyBorder="1" applyAlignment="1" applyProtection="1">
      <alignment horizontal="center" vertical="center" wrapText="1"/>
      <protection/>
    </xf>
    <xf numFmtId="1" fontId="2" fillId="0" borderId="50" xfId="0" applyNumberFormat="1" applyFont="1" applyFill="1" applyBorder="1" applyAlignment="1" applyProtection="1">
      <alignment horizontal="center" textRotation="90" wrapText="1"/>
      <protection/>
    </xf>
    <xf numFmtId="1" fontId="2" fillId="0" borderId="62" xfId="0" applyNumberFormat="1" applyFont="1" applyFill="1" applyBorder="1" applyAlignment="1" applyProtection="1">
      <alignment horizontal="center" textRotation="90" wrapText="1"/>
      <protection/>
    </xf>
    <xf numFmtId="1" fontId="2" fillId="0" borderId="66" xfId="0" applyNumberFormat="1" applyFont="1" applyFill="1" applyBorder="1" applyAlignment="1" applyProtection="1">
      <alignment horizontal="center" textRotation="90" wrapText="1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3" fillId="29" borderId="41" xfId="0" applyFont="1" applyFill="1" applyBorder="1" applyAlignment="1" applyProtection="1">
      <alignment horizontal="center" vertical="center"/>
      <protection/>
    </xf>
    <xf numFmtId="0" fontId="23" fillId="29" borderId="42" xfId="0" applyFont="1" applyFill="1" applyBorder="1" applyAlignment="1" applyProtection="1">
      <alignment horizontal="center" vertical="center"/>
      <protection/>
    </xf>
    <xf numFmtId="0" fontId="23" fillId="29" borderId="70" xfId="0" applyFont="1" applyFill="1" applyBorder="1" applyAlignment="1" applyProtection="1">
      <alignment horizontal="center" vertical="center"/>
      <protection/>
    </xf>
    <xf numFmtId="0" fontId="23" fillId="29" borderId="69" xfId="0" applyFont="1" applyFill="1" applyBorder="1" applyAlignment="1" applyProtection="1">
      <alignment horizontal="center" vertical="center"/>
      <protection/>
    </xf>
    <xf numFmtId="0" fontId="23" fillId="29" borderId="43" xfId="0" applyFont="1" applyFill="1" applyBorder="1" applyAlignment="1" applyProtection="1">
      <alignment horizontal="center" vertical="center"/>
      <protection/>
    </xf>
    <xf numFmtId="0" fontId="23" fillId="29" borderId="57" xfId="0" applyFont="1" applyFill="1" applyBorder="1" applyAlignment="1" applyProtection="1">
      <alignment horizontal="center" vertical="center"/>
      <protection/>
    </xf>
    <xf numFmtId="0" fontId="21" fillId="29" borderId="18" xfId="0" applyFont="1" applyFill="1" applyBorder="1" applyAlignment="1" applyProtection="1">
      <alignment horizontal="center"/>
      <protection/>
    </xf>
    <xf numFmtId="0" fontId="21" fillId="29" borderId="13" xfId="0" applyFont="1" applyFill="1" applyBorder="1" applyAlignment="1" applyProtection="1">
      <alignment horizontal="center"/>
      <protection/>
    </xf>
    <xf numFmtId="1" fontId="21" fillId="0" borderId="22" xfId="0" applyNumberFormat="1" applyFont="1" applyFill="1" applyBorder="1" applyAlignment="1" applyProtection="1">
      <alignment horizontal="center" wrapText="1"/>
      <protection/>
    </xf>
    <xf numFmtId="1" fontId="21" fillId="0" borderId="20" xfId="0" applyNumberFormat="1" applyFont="1" applyFill="1" applyBorder="1" applyAlignment="1" applyProtection="1">
      <alignment horizontal="center" wrapText="1"/>
      <protection/>
    </xf>
    <xf numFmtId="1" fontId="21" fillId="0" borderId="21" xfId="0" applyNumberFormat="1" applyFont="1" applyFill="1" applyBorder="1" applyAlignment="1" applyProtection="1">
      <alignment horizontal="center" wrapText="1"/>
      <protection/>
    </xf>
    <xf numFmtId="0" fontId="2" fillId="0" borderId="13" xfId="0" applyFont="1" applyFill="1" applyBorder="1" applyAlignment="1" applyProtection="1">
      <alignment horizontal="center" textRotation="90" wrapText="1"/>
      <protection/>
    </xf>
    <xf numFmtId="0" fontId="2" fillId="0" borderId="25" xfId="0" applyFont="1" applyFill="1" applyBorder="1" applyAlignment="1" applyProtection="1">
      <alignment horizontal="center" textRotation="90" wrapText="1"/>
      <protection/>
    </xf>
    <xf numFmtId="1" fontId="2" fillId="0" borderId="56" xfId="0" applyNumberFormat="1" applyFont="1" applyFill="1" applyBorder="1" applyAlignment="1" applyProtection="1">
      <alignment horizontal="center" textRotation="90" wrapText="1"/>
      <protection/>
    </xf>
    <xf numFmtId="1" fontId="2" fillId="0" borderId="61" xfId="0" applyNumberFormat="1" applyFont="1" applyFill="1" applyBorder="1" applyAlignment="1" applyProtection="1">
      <alignment horizontal="center" textRotation="90" wrapText="1"/>
      <protection/>
    </xf>
    <xf numFmtId="1" fontId="2" fillId="0" borderId="64" xfId="0" applyNumberFormat="1" applyFont="1" applyFill="1" applyBorder="1" applyAlignment="1" applyProtection="1">
      <alignment horizontal="center" textRotation="90" wrapText="1"/>
      <protection/>
    </xf>
    <xf numFmtId="0" fontId="21" fillId="29" borderId="18" xfId="0" applyFont="1" applyFill="1" applyBorder="1" applyAlignment="1" applyProtection="1">
      <alignment horizontal="center" vertical="center" wrapText="1"/>
      <protection/>
    </xf>
    <xf numFmtId="0" fontId="21" fillId="29" borderId="13" xfId="0" applyFont="1" applyFill="1" applyBorder="1" applyAlignment="1" applyProtection="1">
      <alignment horizontal="center" vertical="center"/>
      <protection/>
    </xf>
    <xf numFmtId="0" fontId="21" fillId="29" borderId="19" xfId="0" applyFont="1" applyFill="1" applyBorder="1" applyAlignment="1" applyProtection="1">
      <alignment horizontal="center" vertical="center"/>
      <protection/>
    </xf>
    <xf numFmtId="0" fontId="23" fillId="29" borderId="31" xfId="0" applyFont="1" applyFill="1" applyBorder="1" applyAlignment="1" applyProtection="1">
      <alignment horizontal="center" vertical="center"/>
      <protection/>
    </xf>
    <xf numFmtId="0" fontId="0" fillId="29" borderId="29" xfId="0" applyFill="1" applyBorder="1" applyAlignment="1">
      <alignment horizontal="center" vertical="center"/>
    </xf>
    <xf numFmtId="0" fontId="0" fillId="29" borderId="30" xfId="0" applyFill="1" applyBorder="1" applyAlignment="1">
      <alignment horizontal="center" vertical="center"/>
    </xf>
    <xf numFmtId="0" fontId="42" fillId="29" borderId="28" xfId="0" applyFont="1" applyFill="1" applyBorder="1" applyAlignment="1" applyProtection="1">
      <alignment horizontal="center" vertical="center"/>
      <protection/>
    </xf>
    <xf numFmtId="0" fontId="42" fillId="29" borderId="29" xfId="0" applyFont="1" applyFill="1" applyBorder="1" applyAlignment="1" applyProtection="1">
      <alignment horizontal="center" vertical="center"/>
      <protection/>
    </xf>
    <xf numFmtId="0" fontId="42" fillId="29" borderId="79" xfId="0" applyFont="1" applyFill="1" applyBorder="1" applyAlignment="1" applyProtection="1">
      <alignment horizontal="center" vertical="center"/>
      <protection/>
    </xf>
    <xf numFmtId="0" fontId="21" fillId="29" borderId="24" xfId="0" applyFont="1" applyFill="1" applyBorder="1" applyAlignment="1" applyProtection="1">
      <alignment horizontal="center" vertical="center"/>
      <protection/>
    </xf>
    <xf numFmtId="0" fontId="21" fillId="29" borderId="25" xfId="0" applyFont="1" applyFill="1" applyBorder="1" applyAlignment="1" applyProtection="1">
      <alignment horizontal="center" vertical="center"/>
      <protection/>
    </xf>
    <xf numFmtId="0" fontId="21" fillId="29" borderId="26" xfId="0" applyFont="1" applyFill="1" applyBorder="1" applyAlignment="1" applyProtection="1">
      <alignment horizontal="center" vertical="center"/>
      <protection/>
    </xf>
    <xf numFmtId="0" fontId="21" fillId="0" borderId="69" xfId="0" applyFont="1" applyFill="1" applyBorder="1" applyAlignment="1" applyProtection="1">
      <alignment horizontal="center" vertical="center"/>
      <protection/>
    </xf>
    <xf numFmtId="0" fontId="21" fillId="0" borderId="43" xfId="0" applyFont="1" applyFill="1" applyBorder="1" applyAlignment="1" applyProtection="1">
      <alignment horizontal="center" vertical="center"/>
      <protection/>
    </xf>
    <xf numFmtId="0" fontId="21" fillId="0" borderId="47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1" fontId="35" fillId="29" borderId="22" xfId="66" applyNumberFormat="1" applyFont="1" applyFill="1" applyBorder="1" applyAlignment="1" applyProtection="1">
      <alignment horizontal="center" vertical="center" wrapText="1"/>
      <protection/>
    </xf>
    <xf numFmtId="1" fontId="35" fillId="29" borderId="20" xfId="66" applyNumberFormat="1" applyFont="1" applyFill="1" applyBorder="1" applyAlignment="1" applyProtection="1">
      <alignment horizontal="center" vertical="center" wrapText="1"/>
      <protection/>
    </xf>
    <xf numFmtId="1" fontId="35" fillId="29" borderId="80" xfId="66" applyNumberFormat="1" applyFont="1" applyFill="1" applyBorder="1" applyAlignment="1" applyProtection="1">
      <alignment horizontal="center" vertical="center" wrapText="1"/>
      <protection/>
    </xf>
    <xf numFmtId="49" fontId="25" fillId="29" borderId="0" xfId="67" applyNumberFormat="1" applyFont="1" applyFill="1" applyBorder="1" applyAlignment="1" applyProtection="1">
      <alignment horizontal="left" vertical="top" wrapText="1"/>
      <protection locked="0"/>
    </xf>
    <xf numFmtId="0" fontId="25" fillId="29" borderId="0" xfId="66" applyFont="1" applyFill="1" applyAlignment="1" applyProtection="1">
      <alignment horizontal="center"/>
      <protection locked="0"/>
    </xf>
    <xf numFmtId="0" fontId="23" fillId="29" borderId="22" xfId="0" applyFont="1" applyFill="1" applyBorder="1" applyAlignment="1" applyProtection="1">
      <alignment horizontal="left" vertical="center" wrapText="1"/>
      <protection/>
    </xf>
    <xf numFmtId="0" fontId="23" fillId="29" borderId="20" xfId="0" applyFont="1" applyFill="1" applyBorder="1" applyAlignment="1" applyProtection="1">
      <alignment horizontal="left" vertical="center" wrapText="1"/>
      <protection/>
    </xf>
    <xf numFmtId="0" fontId="23" fillId="29" borderId="21" xfId="0" applyFont="1" applyFill="1" applyBorder="1" applyAlignment="1" applyProtection="1">
      <alignment horizontal="left" vertical="center" wrapText="1"/>
      <protection/>
    </xf>
    <xf numFmtId="0" fontId="21" fillId="29" borderId="55" xfId="66" applyFont="1" applyFill="1" applyBorder="1" applyAlignment="1" applyProtection="1">
      <alignment horizontal="center" vertical="center" wrapText="1"/>
      <protection locked="0"/>
    </xf>
    <xf numFmtId="0" fontId="21" fillId="29" borderId="51" xfId="66" applyFont="1" applyFill="1" applyBorder="1" applyAlignment="1" applyProtection="1">
      <alignment horizontal="center" vertical="center" wrapText="1"/>
      <protection locked="0"/>
    </xf>
    <xf numFmtId="0" fontId="21" fillId="29" borderId="52" xfId="66" applyFont="1" applyFill="1" applyBorder="1" applyAlignment="1" applyProtection="1">
      <alignment horizontal="center" vertical="center" wrapText="1"/>
      <protection locked="0"/>
    </xf>
    <xf numFmtId="0" fontId="21" fillId="29" borderId="53" xfId="66" applyFont="1" applyFill="1" applyBorder="1" applyAlignment="1" applyProtection="1">
      <alignment horizontal="center" vertical="center" wrapText="1"/>
      <protection locked="0"/>
    </xf>
    <xf numFmtId="0" fontId="21" fillId="29" borderId="0" xfId="66" applyFont="1" applyFill="1" applyBorder="1" applyAlignment="1" applyProtection="1">
      <alignment horizontal="center" vertical="center" wrapText="1"/>
      <protection locked="0"/>
    </xf>
    <xf numFmtId="0" fontId="21" fillId="29" borderId="54" xfId="66" applyFont="1" applyFill="1" applyBorder="1" applyAlignment="1" applyProtection="1">
      <alignment horizontal="center" vertical="center" wrapText="1"/>
      <protection locked="0"/>
    </xf>
    <xf numFmtId="0" fontId="21" fillId="29" borderId="81" xfId="66" applyFont="1" applyFill="1" applyBorder="1" applyAlignment="1" applyProtection="1">
      <alignment horizontal="center" vertical="center" wrapText="1"/>
      <protection locked="0"/>
    </xf>
    <xf numFmtId="0" fontId="21" fillId="29" borderId="45" xfId="66" applyFont="1" applyFill="1" applyBorder="1" applyAlignment="1" applyProtection="1">
      <alignment horizontal="center" vertical="center" wrapText="1"/>
      <protection locked="0"/>
    </xf>
    <xf numFmtId="0" fontId="21" fillId="29" borderId="82" xfId="66" applyFont="1" applyFill="1" applyBorder="1" applyAlignment="1" applyProtection="1">
      <alignment horizontal="center" vertical="center" wrapText="1"/>
      <protection locked="0"/>
    </xf>
    <xf numFmtId="0" fontId="23" fillId="29" borderId="18" xfId="66" applyFont="1" applyFill="1" applyBorder="1" applyAlignment="1" applyProtection="1">
      <alignment horizontal="center" vertical="center"/>
      <protection/>
    </xf>
    <xf numFmtId="0" fontId="23" fillId="29" borderId="13" xfId="66" applyFont="1" applyFill="1" applyBorder="1" applyAlignment="1" applyProtection="1">
      <alignment horizontal="center" vertical="center"/>
      <protection/>
    </xf>
    <xf numFmtId="0" fontId="23" fillId="29" borderId="18" xfId="66" applyFont="1" applyFill="1" applyBorder="1" applyAlignment="1" applyProtection="1">
      <alignment horizontal="center" vertical="center" wrapText="1"/>
      <protection/>
    </xf>
    <xf numFmtId="0" fontId="23" fillId="29" borderId="13" xfId="66" applyFont="1" applyFill="1" applyBorder="1" applyAlignment="1" applyProtection="1">
      <alignment horizontal="center" vertical="center" wrapText="1"/>
      <protection/>
    </xf>
    <xf numFmtId="0" fontId="29" fillId="29" borderId="45" xfId="66" applyFont="1" applyFill="1" applyBorder="1" applyAlignment="1" applyProtection="1">
      <alignment horizontal="left" vertical="center"/>
      <protection/>
    </xf>
    <xf numFmtId="0" fontId="23" fillId="29" borderId="83" xfId="66" applyFont="1" applyFill="1" applyBorder="1" applyAlignment="1" applyProtection="1">
      <alignment horizontal="center" vertical="center" wrapText="1"/>
      <protection/>
    </xf>
    <xf numFmtId="0" fontId="23" fillId="29" borderId="20" xfId="66" applyFont="1" applyFill="1" applyBorder="1" applyAlignment="1" applyProtection="1">
      <alignment horizontal="center" vertical="center" wrapText="1"/>
      <protection/>
    </xf>
    <xf numFmtId="0" fontId="23" fillId="29" borderId="21" xfId="66" applyFont="1" applyFill="1" applyBorder="1" applyAlignment="1" applyProtection="1">
      <alignment horizontal="center" vertical="center" wrapText="1"/>
      <protection/>
    </xf>
    <xf numFmtId="0" fontId="23" fillId="29" borderId="24" xfId="66" applyFont="1" applyFill="1" applyBorder="1" applyAlignment="1" applyProtection="1">
      <alignment horizontal="center" vertical="center" wrapText="1"/>
      <protection/>
    </xf>
    <xf numFmtId="0" fontId="23" fillId="29" borderId="25" xfId="66" applyFont="1" applyFill="1" applyBorder="1" applyAlignment="1" applyProtection="1">
      <alignment horizontal="center" vertical="center" wrapText="1"/>
      <protection/>
    </xf>
    <xf numFmtId="1" fontId="35" fillId="29" borderId="23" xfId="66" applyNumberFormat="1" applyFont="1" applyFill="1" applyBorder="1" applyAlignment="1" applyProtection="1">
      <alignment horizontal="center" vertical="center" wrapText="1"/>
      <protection/>
    </xf>
    <xf numFmtId="1" fontId="35" fillId="29" borderId="71" xfId="66" applyNumberFormat="1" applyFont="1" applyFill="1" applyBorder="1" applyAlignment="1" applyProtection="1">
      <alignment horizontal="center" vertical="center" wrapText="1"/>
      <protection/>
    </xf>
    <xf numFmtId="1" fontId="35" fillId="29" borderId="78" xfId="66" applyNumberFormat="1" applyFont="1" applyFill="1" applyBorder="1" applyAlignment="1" applyProtection="1">
      <alignment horizontal="center" vertical="center" wrapText="1"/>
      <protection/>
    </xf>
    <xf numFmtId="0" fontId="30" fillId="29" borderId="27" xfId="66" applyFont="1" applyFill="1" applyBorder="1" applyAlignment="1" applyProtection="1">
      <alignment horizontal="center" vertical="center" wrapText="1"/>
      <protection/>
    </xf>
    <xf numFmtId="0" fontId="30" fillId="29" borderId="33" xfId="66" applyFont="1" applyFill="1" applyBorder="1" applyAlignment="1" applyProtection="1">
      <alignment horizontal="center" vertical="center" wrapText="1"/>
      <protection/>
    </xf>
    <xf numFmtId="0" fontId="30" fillId="29" borderId="18" xfId="66" applyFont="1" applyFill="1" applyBorder="1" applyAlignment="1" applyProtection="1">
      <alignment horizontal="center" vertical="center" wrapText="1"/>
      <protection/>
    </xf>
    <xf numFmtId="0" fontId="30" fillId="29" borderId="13" xfId="66" applyFont="1" applyFill="1" applyBorder="1" applyAlignment="1" applyProtection="1">
      <alignment horizontal="center" vertical="center" wrapText="1"/>
      <protection/>
    </xf>
    <xf numFmtId="49" fontId="23" fillId="29" borderId="31" xfId="66" applyNumberFormat="1" applyFont="1" applyFill="1" applyBorder="1" applyAlignment="1" applyProtection="1">
      <alignment horizontal="center" vertical="center" wrapText="1"/>
      <protection/>
    </xf>
    <xf numFmtId="0" fontId="0" fillId="29" borderId="29" xfId="0" applyFill="1" applyBorder="1" applyAlignment="1">
      <alignment horizontal="center" vertical="center" wrapText="1"/>
    </xf>
    <xf numFmtId="0" fontId="0" fillId="29" borderId="79" xfId="0" applyFill="1" applyBorder="1" applyAlignment="1">
      <alignment horizontal="center" vertical="center" wrapText="1"/>
    </xf>
    <xf numFmtId="0" fontId="23" fillId="29" borderId="25" xfId="0" applyFont="1" applyFill="1" applyBorder="1" applyAlignment="1" applyProtection="1">
      <alignment horizontal="left" vertical="center" wrapText="1"/>
      <protection/>
    </xf>
    <xf numFmtId="0" fontId="21" fillId="29" borderId="25" xfId="66" applyFont="1" applyFill="1" applyBorder="1" applyAlignment="1" applyProtection="1">
      <alignment horizontal="center" vertical="center"/>
      <protection/>
    </xf>
    <xf numFmtId="0" fontId="21" fillId="29" borderId="26" xfId="66" applyFont="1" applyFill="1" applyBorder="1" applyAlignment="1" applyProtection="1">
      <alignment horizontal="center" vertical="center"/>
      <protection/>
    </xf>
    <xf numFmtId="0" fontId="30" fillId="29" borderId="70" xfId="66" applyFont="1" applyFill="1" applyBorder="1" applyAlignment="1" applyProtection="1">
      <alignment horizontal="center" vertical="center" wrapText="1"/>
      <protection/>
    </xf>
    <xf numFmtId="0" fontId="30" fillId="29" borderId="44" xfId="66" applyFont="1" applyFill="1" applyBorder="1" applyAlignment="1" applyProtection="1">
      <alignment horizontal="center" vertical="center" wrapText="1"/>
      <protection/>
    </xf>
    <xf numFmtId="0" fontId="30" fillId="29" borderId="84" xfId="66" applyFont="1" applyFill="1" applyBorder="1" applyAlignment="1" applyProtection="1">
      <alignment horizontal="center" vertical="center" wrapText="1"/>
      <protection/>
    </xf>
    <xf numFmtId="1" fontId="22" fillId="29" borderId="13" xfId="66" applyNumberFormat="1" applyFont="1" applyFill="1" applyBorder="1" applyAlignment="1" applyProtection="1">
      <alignment horizontal="center" vertical="center" wrapText="1"/>
      <protection/>
    </xf>
    <xf numFmtId="1" fontId="22" fillId="29" borderId="19" xfId="66" applyNumberFormat="1" applyFont="1" applyFill="1" applyBorder="1" applyAlignment="1" applyProtection="1">
      <alignment horizontal="center" vertical="center" wrapText="1"/>
      <protection/>
    </xf>
    <xf numFmtId="0" fontId="23" fillId="29" borderId="13" xfId="0" applyFont="1" applyFill="1" applyBorder="1" applyAlignment="1" applyProtection="1">
      <alignment horizontal="left" vertical="center" wrapText="1"/>
      <protection/>
    </xf>
    <xf numFmtId="1" fontId="23" fillId="29" borderId="13" xfId="66" applyNumberFormat="1" applyFont="1" applyFill="1" applyBorder="1" applyAlignment="1" applyProtection="1">
      <alignment horizontal="center" vertical="center" wrapText="1"/>
      <protection/>
    </xf>
    <xf numFmtId="1" fontId="23" fillId="29" borderId="19" xfId="66" applyNumberFormat="1" applyFont="1" applyFill="1" applyBorder="1" applyAlignment="1" applyProtection="1">
      <alignment horizontal="center" vertical="center" wrapText="1"/>
      <protection/>
    </xf>
    <xf numFmtId="0" fontId="23" fillId="29" borderId="85" xfId="66" applyFont="1" applyFill="1" applyBorder="1" applyAlignment="1" applyProtection="1">
      <alignment horizontal="center" vertical="center" wrapText="1"/>
      <protection/>
    </xf>
    <xf numFmtId="0" fontId="23" fillId="29" borderId="52" xfId="66" applyFont="1" applyFill="1" applyBorder="1" applyAlignment="1" applyProtection="1">
      <alignment horizontal="center" vertical="center" wrapText="1"/>
      <protection/>
    </xf>
    <xf numFmtId="0" fontId="23" fillId="29" borderId="48" xfId="66" applyFont="1" applyFill="1" applyBorder="1" applyAlignment="1" applyProtection="1">
      <alignment horizontal="center" vertical="center" wrapText="1"/>
      <protection/>
    </xf>
    <xf numFmtId="0" fontId="23" fillId="29" borderId="54" xfId="66" applyFont="1" applyFill="1" applyBorder="1" applyAlignment="1" applyProtection="1">
      <alignment horizontal="center" vertical="center" wrapText="1"/>
      <protection/>
    </xf>
    <xf numFmtId="0" fontId="23" fillId="29" borderId="73" xfId="66" applyFont="1" applyFill="1" applyBorder="1" applyAlignment="1" applyProtection="1">
      <alignment horizontal="center" vertical="center" wrapText="1"/>
      <protection/>
    </xf>
    <xf numFmtId="0" fontId="23" fillId="29" borderId="82" xfId="66" applyFont="1" applyFill="1" applyBorder="1" applyAlignment="1" applyProtection="1">
      <alignment horizontal="center" vertical="center" wrapText="1"/>
      <protection/>
    </xf>
    <xf numFmtId="0" fontId="30" fillId="29" borderId="86" xfId="66" applyFont="1" applyFill="1" applyBorder="1" applyAlignment="1" applyProtection="1">
      <alignment horizontal="center" vertical="center" wrapText="1"/>
      <protection/>
    </xf>
    <xf numFmtId="0" fontId="30" fillId="29" borderId="42" xfId="66" applyFont="1" applyFill="1" applyBorder="1" applyAlignment="1" applyProtection="1">
      <alignment horizontal="center" vertical="center" wrapText="1"/>
      <protection/>
    </xf>
    <xf numFmtId="0" fontId="30" fillId="29" borderId="87" xfId="66" applyFont="1" applyFill="1" applyBorder="1" applyAlignment="1" applyProtection="1">
      <alignment horizontal="center" vertical="center" wrapText="1"/>
      <protection/>
    </xf>
    <xf numFmtId="0" fontId="30" fillId="29" borderId="53" xfId="66" applyFont="1" applyFill="1" applyBorder="1" applyAlignment="1" applyProtection="1">
      <alignment horizontal="center" vertical="center" wrapText="1"/>
      <protection/>
    </xf>
    <xf numFmtId="0" fontId="30" fillId="29" borderId="0" xfId="66" applyFont="1" applyFill="1" applyBorder="1" applyAlignment="1" applyProtection="1">
      <alignment horizontal="center" vertical="center" wrapText="1"/>
      <protection/>
    </xf>
    <xf numFmtId="0" fontId="30" fillId="29" borderId="54" xfId="66" applyFont="1" applyFill="1" applyBorder="1" applyAlignment="1" applyProtection="1">
      <alignment horizontal="center" vertical="center" wrapText="1"/>
      <protection/>
    </xf>
    <xf numFmtId="0" fontId="30" fillId="29" borderId="36" xfId="66" applyFont="1" applyFill="1" applyBorder="1" applyAlignment="1" applyProtection="1">
      <alignment horizontal="center" vertical="center" wrapText="1"/>
      <protection/>
    </xf>
    <xf numFmtId="0" fontId="30" fillId="29" borderId="34" xfId="66" applyFont="1" applyFill="1" applyBorder="1" applyAlignment="1" applyProtection="1">
      <alignment horizontal="center" vertical="center" wrapText="1"/>
      <protection/>
    </xf>
    <xf numFmtId="0" fontId="30" fillId="29" borderId="35" xfId="66" applyFont="1" applyFill="1" applyBorder="1" applyAlignment="1" applyProtection="1">
      <alignment horizontal="center" vertical="center" wrapText="1"/>
      <protection/>
    </xf>
    <xf numFmtId="0" fontId="23" fillId="29" borderId="27" xfId="66" applyFont="1" applyFill="1" applyBorder="1" applyAlignment="1" applyProtection="1">
      <alignment horizontal="center" vertical="center" wrapText="1"/>
      <protection/>
    </xf>
    <xf numFmtId="0" fontId="23" fillId="29" borderId="33" xfId="66" applyFont="1" applyFill="1" applyBorder="1" applyAlignment="1" applyProtection="1">
      <alignment horizontal="center" vertical="center" wrapText="1"/>
      <protection/>
    </xf>
    <xf numFmtId="0" fontId="21" fillId="29" borderId="88" xfId="66" applyFont="1" applyFill="1" applyBorder="1" applyAlignment="1" applyProtection="1">
      <alignment horizontal="center" vertical="center" wrapText="1"/>
      <protection locked="0"/>
    </xf>
    <xf numFmtId="0" fontId="21" fillId="29" borderId="44" xfId="66" applyFont="1" applyFill="1" applyBorder="1" applyAlignment="1" applyProtection="1">
      <alignment horizontal="center" vertical="center" wrapText="1"/>
      <protection locked="0"/>
    </xf>
    <xf numFmtId="0" fontId="21" fillId="29" borderId="46" xfId="66" applyFont="1" applyFill="1" applyBorder="1" applyAlignment="1" applyProtection="1">
      <alignment horizontal="center" vertical="center" wrapText="1"/>
      <protection locked="0"/>
    </xf>
    <xf numFmtId="0" fontId="2" fillId="29" borderId="45" xfId="67" applyFont="1" applyFill="1" applyBorder="1" applyAlignment="1" applyProtection="1">
      <alignment horizontal="left" vertical="top"/>
      <protection/>
    </xf>
    <xf numFmtId="0" fontId="22" fillId="29" borderId="33" xfId="66" applyFont="1" applyFill="1" applyBorder="1" applyAlignment="1" applyProtection="1">
      <alignment horizontal="center" vertical="center" wrapText="1"/>
      <protection/>
    </xf>
    <xf numFmtId="0" fontId="22" fillId="29" borderId="13" xfId="66" applyFont="1" applyFill="1" applyBorder="1" applyAlignment="1" applyProtection="1">
      <alignment horizontal="center" vertical="center" wrapText="1"/>
      <protection/>
    </xf>
    <xf numFmtId="1" fontId="22" fillId="29" borderId="33" xfId="66" applyNumberFormat="1" applyFont="1" applyFill="1" applyBorder="1" applyAlignment="1" applyProtection="1">
      <alignment horizontal="center" vertical="center" textRotation="90" wrapText="1"/>
      <protection/>
    </xf>
    <xf numFmtId="1" fontId="22" fillId="29" borderId="13" xfId="66" applyNumberFormat="1" applyFont="1" applyFill="1" applyBorder="1" applyAlignment="1" applyProtection="1">
      <alignment horizontal="center" vertical="center" textRotation="90" wrapText="1"/>
      <protection/>
    </xf>
    <xf numFmtId="0" fontId="22" fillId="29" borderId="32" xfId="66" applyFont="1" applyFill="1" applyBorder="1" applyAlignment="1" applyProtection="1">
      <alignment horizontal="center" vertical="center" wrapText="1"/>
      <protection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ід" xfId="39"/>
    <cellStyle name="Ввод " xfId="40"/>
    <cellStyle name="Відсотковий 2" xfId="41"/>
    <cellStyle name="Відсотковий 3" xfId="42"/>
    <cellStyle name="Вывод" xfId="43"/>
    <cellStyle name="Вычисление" xfId="44"/>
    <cellStyle name="Hyperlink" xfId="45"/>
    <cellStyle name="Гіперпосилання 2" xfId="46"/>
    <cellStyle name="Грошовий 2" xfId="47"/>
    <cellStyle name="Currency" xfId="48"/>
    <cellStyle name="Currency [0]" xfId="49"/>
    <cellStyle name="Добре" xfId="50"/>
    <cellStyle name="Заголовок 1" xfId="51"/>
    <cellStyle name="Заголовок 2" xfId="52"/>
    <cellStyle name="Заголовок 3" xfId="53"/>
    <cellStyle name="Заголовок 4" xfId="54"/>
    <cellStyle name="Звичайний 2" xfId="55"/>
    <cellStyle name="Звичайний 3" xfId="56"/>
    <cellStyle name="Звичайний 3 2" xfId="57"/>
    <cellStyle name="Зв'язана клітинка" xfId="58"/>
    <cellStyle name="Итог" xfId="59"/>
    <cellStyle name="Контрольна клітинка" xfId="60"/>
    <cellStyle name="Контрольная ячейка" xfId="61"/>
    <cellStyle name="Назва" xfId="62"/>
    <cellStyle name="Название" xfId="63"/>
    <cellStyle name="Нейтральный" xfId="64"/>
    <cellStyle name="Обычный_b_g_new_spets_07_12_3" xfId="65"/>
    <cellStyle name="Обычный_b_z_05_03v" xfId="66"/>
    <cellStyle name="Обычный_Зразок плану  blank plan_dod1_dfn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ередній" xfId="74"/>
    <cellStyle name="Текст попередження" xfId="75"/>
    <cellStyle name="Текст предупреждения" xfId="76"/>
    <cellStyle name="Comma" xfId="77"/>
    <cellStyle name="Comma [0]" xfId="78"/>
    <cellStyle name="Хороший" xfId="79"/>
  </cellStyles>
  <dxfs count="37">
    <dxf>
      <font>
        <color rgb="FF9C0006"/>
      </font>
      <fill>
        <patternFill>
          <bgColor rgb="FFFFC7CE"/>
        </patternFill>
      </fill>
    </dxf>
    <dxf>
      <font>
        <color rgb="FF007E39"/>
      </font>
      <fill>
        <patternFill>
          <bgColor rgb="FF99FF33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7E39"/>
      </font>
      <fill>
        <patternFill>
          <bgColor rgb="FF99FF33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228600</xdr:rowOff>
    </xdr:from>
    <xdr:to>
      <xdr:col>11</xdr:col>
      <xdr:colOff>95250</xdr:colOff>
      <xdr:row>4</xdr:row>
      <xdr:rowOff>38100</xdr:rowOff>
    </xdr:to>
    <xdr:sp>
      <xdr:nvSpPr>
        <xdr:cNvPr id="1" name="Прямоугольник 1"/>
        <xdr:cNvSpPr>
          <a:spLocks/>
        </xdr:cNvSpPr>
      </xdr:nvSpPr>
      <xdr:spPr>
        <a:xfrm>
          <a:off x="238125" y="390525"/>
          <a:ext cx="2895600" cy="1581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ЗАТВЕРДЖУЮ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Ректор 
</a:t>
          </a:r>
          <a:r>
            <a:rPr lang="en-US" cap="none" sz="1600" b="0" i="0" u="none" baseline="0">
              <a:solidFill>
                <a:srgbClr val="000000"/>
              </a:solidFill>
            </a:rPr>
            <a:t>Миколаївського національного університету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імені В. О. Сухомлинського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академік 
</a:t>
          </a:r>
          <a:r>
            <a:rPr lang="en-US" cap="none" sz="1600" b="0" i="0" u="none" baseline="0">
              <a:solidFill>
                <a:srgbClr val="000000"/>
              </a:solidFill>
            </a:rPr>
            <a:t>НАПН України _____________  В. Д. Будак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Протокол вченої ради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№______ від "____"_____________ 20___ р.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BOTA\&#1053;&#1072;&#1074;&#1095;_&#1087;&#1083;&#1072;&#1085;&#1080;\_MON_plany\geograf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_040105(гм)д (2)"/>
      <sheetName val="6_040105(гм)д"/>
      <sheetName val="6.020107(т)з"/>
      <sheetName val="6_020107(т)д&amp;"/>
      <sheetName val="6.080101(гд)з"/>
      <sheetName val="6_080101(геод)д&amp;"/>
      <sheetName val="6.040104(ггр)з"/>
      <sheetName val="6_040104(ггр)д&amp;"/>
      <sheetName val="спеціалізації"/>
      <sheetName val="Аркуш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BK23"/>
  <sheetViews>
    <sheetView zoomScale="70" zoomScaleNormal="70" zoomScalePageLayoutView="0" workbookViewId="0" topLeftCell="A1">
      <selection activeCell="BF9" sqref="BF9:BK9"/>
    </sheetView>
  </sheetViews>
  <sheetFormatPr defaultColWidth="9.00390625" defaultRowHeight="12.75"/>
  <cols>
    <col min="1" max="55" width="3.625" style="11" customWidth="1"/>
    <col min="56" max="63" width="7.625" style="11" customWidth="1"/>
    <col min="64" max="16384" width="8.875" style="11" customWidth="1"/>
  </cols>
  <sheetData>
    <row r="2" spans="1:63" ht="39.75" customHeight="1">
      <c r="A2" s="244" t="s">
        <v>72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5"/>
      <c r="BG2" s="245"/>
      <c r="BH2" s="245"/>
      <c r="BI2" s="245"/>
      <c r="BJ2" s="245"/>
      <c r="BK2" s="245"/>
    </row>
    <row r="3" spans="1:63" ht="39.75" customHeight="1">
      <c r="A3" s="244" t="s">
        <v>71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</row>
    <row r="4" spans="1:63" s="12" customFormat="1" ht="60" customHeight="1">
      <c r="A4" s="241" t="s">
        <v>13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  <c r="BB4" s="241"/>
      <c r="BC4" s="241"/>
      <c r="BD4" s="241"/>
      <c r="BE4" s="241"/>
      <c r="BF4" s="241"/>
      <c r="BG4" s="241"/>
      <c r="BH4" s="241"/>
      <c r="BI4" s="241"/>
      <c r="BJ4" s="241"/>
      <c r="BK4" s="241"/>
    </row>
    <row r="5" spans="1:63" s="12" customFormat="1" ht="30" customHeight="1">
      <c r="A5" s="242" t="s">
        <v>79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3"/>
      <c r="BC5" s="243"/>
      <c r="BD5" s="243"/>
      <c r="BE5" s="243"/>
      <c r="BF5" s="243"/>
      <c r="BG5" s="243"/>
      <c r="BH5" s="243"/>
      <c r="BI5" s="243"/>
      <c r="BJ5" s="243"/>
      <c r="BK5" s="243"/>
    </row>
    <row r="6" spans="1:63" s="12" customFormat="1" ht="19.5" customHeight="1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</row>
    <row r="7" spans="1:63" s="12" customFormat="1" ht="30" customHeight="1">
      <c r="A7" s="175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233" t="s">
        <v>73</v>
      </c>
      <c r="T7" s="233"/>
      <c r="U7" s="233"/>
      <c r="V7" s="233"/>
      <c r="W7" s="233"/>
      <c r="X7" s="233"/>
      <c r="Y7" s="233"/>
      <c r="Z7" s="233"/>
      <c r="AA7" s="233"/>
      <c r="AB7" s="234" t="s">
        <v>134</v>
      </c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175"/>
      <c r="AW7" s="175"/>
      <c r="AX7" s="233" t="s">
        <v>12</v>
      </c>
      <c r="AY7" s="233"/>
      <c r="AZ7" s="233"/>
      <c r="BA7" s="233"/>
      <c r="BB7" s="233"/>
      <c r="BC7" s="233"/>
      <c r="BD7" s="233"/>
      <c r="BE7" s="233"/>
      <c r="BF7" s="234" t="s">
        <v>122</v>
      </c>
      <c r="BG7" s="234"/>
      <c r="BH7" s="234"/>
      <c r="BI7" s="234"/>
      <c r="BJ7" s="234"/>
      <c r="BK7" s="234"/>
    </row>
    <row r="8" spans="1:63" s="12" customFormat="1" ht="30" customHeight="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233" t="s">
        <v>74</v>
      </c>
      <c r="T8" s="233"/>
      <c r="U8" s="233"/>
      <c r="V8" s="233"/>
      <c r="W8" s="233"/>
      <c r="X8" s="233"/>
      <c r="Y8" s="233"/>
      <c r="Z8" s="233"/>
      <c r="AA8" s="233"/>
      <c r="AB8" s="234" t="s">
        <v>129</v>
      </c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175"/>
      <c r="AW8" s="175"/>
      <c r="AX8" s="233" t="s">
        <v>78</v>
      </c>
      <c r="AY8" s="233"/>
      <c r="AZ8" s="233"/>
      <c r="BA8" s="233"/>
      <c r="BB8" s="233"/>
      <c r="BC8" s="233"/>
      <c r="BD8" s="233"/>
      <c r="BE8" s="233"/>
      <c r="BF8" s="235" t="s">
        <v>124</v>
      </c>
      <c r="BG8" s="235"/>
      <c r="BH8" s="235"/>
      <c r="BI8" s="235"/>
      <c r="BJ8" s="235"/>
      <c r="BK8" s="235"/>
    </row>
    <row r="9" spans="1:63" s="12" customFormat="1" ht="34.5" customHeight="1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254" t="s">
        <v>114</v>
      </c>
      <c r="T9" s="233"/>
      <c r="U9" s="233"/>
      <c r="V9" s="233"/>
      <c r="W9" s="233"/>
      <c r="X9" s="233"/>
      <c r="Y9" s="233"/>
      <c r="Z9" s="233"/>
      <c r="AA9" s="233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175"/>
      <c r="AW9" s="175"/>
      <c r="AX9" s="233" t="s">
        <v>76</v>
      </c>
      <c r="AY9" s="233"/>
      <c r="AZ9" s="233"/>
      <c r="BA9" s="233"/>
      <c r="BB9" s="233"/>
      <c r="BC9" s="233"/>
      <c r="BD9" s="233"/>
      <c r="BE9" s="233"/>
      <c r="BF9" s="235" t="s">
        <v>168</v>
      </c>
      <c r="BG9" s="235"/>
      <c r="BH9" s="235"/>
      <c r="BI9" s="235"/>
      <c r="BJ9" s="235"/>
      <c r="BK9" s="235"/>
    </row>
    <row r="10" spans="1:63" s="12" customFormat="1" ht="30" customHeight="1">
      <c r="A10" s="175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233" t="s">
        <v>75</v>
      </c>
      <c r="T10" s="233"/>
      <c r="U10" s="233"/>
      <c r="V10" s="233"/>
      <c r="W10" s="233"/>
      <c r="X10" s="233"/>
      <c r="Y10" s="233"/>
      <c r="Z10" s="233"/>
      <c r="AA10" s="233"/>
      <c r="AB10" s="235" t="s">
        <v>135</v>
      </c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175"/>
      <c r="AW10" s="175"/>
      <c r="AX10" s="233" t="s">
        <v>77</v>
      </c>
      <c r="AY10" s="233"/>
      <c r="AZ10" s="233"/>
      <c r="BA10" s="233"/>
      <c r="BB10" s="233"/>
      <c r="BC10" s="233"/>
      <c r="BD10" s="233"/>
      <c r="BE10" s="233"/>
      <c r="BF10" s="235" t="s">
        <v>123</v>
      </c>
      <c r="BG10" s="235"/>
      <c r="BH10" s="235"/>
      <c r="BI10" s="235"/>
      <c r="BJ10" s="235"/>
      <c r="BK10" s="235"/>
    </row>
    <row r="11" spans="1:63" s="12" customFormat="1" ht="30" customHeight="1">
      <c r="A11" s="175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233" t="s">
        <v>113</v>
      </c>
      <c r="T11" s="233"/>
      <c r="U11" s="233"/>
      <c r="V11" s="233"/>
      <c r="W11" s="233"/>
      <c r="X11" s="233"/>
      <c r="Y11" s="233"/>
      <c r="Z11" s="233"/>
      <c r="AA11" s="233"/>
      <c r="AB11" s="257" t="s">
        <v>138</v>
      </c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  <c r="AT11" s="257"/>
      <c r="AU11" s="257"/>
      <c r="AV11" s="257"/>
      <c r="AW11" s="257"/>
      <c r="AX11" s="257"/>
      <c r="AY11" s="257"/>
      <c r="AZ11" s="257"/>
      <c r="BA11" s="257"/>
      <c r="BB11" s="257"/>
      <c r="BC11" s="257"/>
      <c r="BD11" s="257"/>
      <c r="BE11" s="257"/>
      <c r="BF11" s="257"/>
      <c r="BG11" s="257"/>
      <c r="BH11" s="257"/>
      <c r="BI11" s="257"/>
      <c r="BJ11" s="257"/>
      <c r="BK11" s="257"/>
    </row>
    <row r="12" spans="1:63" ht="30" customHeight="1">
      <c r="A12" s="149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76"/>
      <c r="T12" s="176"/>
      <c r="U12" s="176"/>
      <c r="V12" s="176"/>
      <c r="W12" s="176"/>
      <c r="X12" s="176"/>
      <c r="Y12" s="176"/>
      <c r="Z12" s="176"/>
      <c r="AA12" s="176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49"/>
      <c r="AW12" s="149"/>
      <c r="AX12" s="178"/>
      <c r="AY12" s="178"/>
      <c r="AZ12" s="178"/>
      <c r="BA12" s="178"/>
      <c r="BB12" s="178"/>
      <c r="BC12" s="178"/>
      <c r="BD12" s="178"/>
      <c r="BE12" s="178"/>
      <c r="BF12" s="179"/>
      <c r="BG12" s="179"/>
      <c r="BH12" s="179"/>
      <c r="BI12" s="179"/>
      <c r="BJ12" s="179"/>
      <c r="BK12" s="179"/>
    </row>
    <row r="13" spans="1:63" ht="19.5" customHeight="1">
      <c r="A13" s="149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80"/>
      <c r="T13" s="180"/>
      <c r="U13" s="180"/>
      <c r="V13" s="180"/>
      <c r="W13" s="180"/>
      <c r="X13" s="180"/>
      <c r="Y13" s="180"/>
      <c r="Z13" s="180"/>
      <c r="AA13" s="180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49"/>
      <c r="AW13" s="149"/>
      <c r="AX13" s="182"/>
      <c r="AY13" s="182"/>
      <c r="AZ13" s="182"/>
      <c r="BA13" s="182"/>
      <c r="BB13" s="182"/>
      <c r="BC13" s="182"/>
      <c r="BD13" s="182"/>
      <c r="BE13" s="182"/>
      <c r="BF13" s="183"/>
      <c r="BG13" s="183"/>
      <c r="BH13" s="183"/>
      <c r="BI13" s="183"/>
      <c r="BJ13" s="183"/>
      <c r="BK13" s="183"/>
    </row>
    <row r="14" spans="1:63" ht="30" customHeight="1">
      <c r="A14" s="256" t="s">
        <v>14</v>
      </c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256"/>
      <c r="AR14" s="256"/>
      <c r="AS14" s="256"/>
      <c r="AT14" s="256"/>
      <c r="AU14" s="256"/>
      <c r="AV14" s="256"/>
      <c r="AW14" s="256"/>
      <c r="AX14" s="256"/>
      <c r="AY14" s="256"/>
      <c r="AZ14" s="256"/>
      <c r="BA14" s="256"/>
      <c r="BB14" s="149"/>
      <c r="BC14" s="253" t="s">
        <v>15</v>
      </c>
      <c r="BD14" s="253"/>
      <c r="BE14" s="253"/>
      <c r="BF14" s="253"/>
      <c r="BG14" s="253"/>
      <c r="BH14" s="253"/>
      <c r="BI14" s="253"/>
      <c r="BJ14" s="253"/>
      <c r="BK14" s="253"/>
    </row>
    <row r="15" spans="1:63" ht="13.5" thickBot="1">
      <c r="A15" s="150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49"/>
      <c r="BC15" s="150"/>
      <c r="BD15" s="150"/>
      <c r="BE15" s="150"/>
      <c r="BF15" s="150"/>
      <c r="BG15" s="150"/>
      <c r="BH15" s="150"/>
      <c r="BI15" s="150"/>
      <c r="BJ15" s="150"/>
      <c r="BK15" s="150"/>
    </row>
    <row r="16" spans="1:63" ht="24.75" customHeight="1">
      <c r="A16" s="249" t="s">
        <v>16</v>
      </c>
      <c r="B16" s="246" t="s">
        <v>17</v>
      </c>
      <c r="C16" s="247"/>
      <c r="D16" s="247"/>
      <c r="E16" s="248"/>
      <c r="F16" s="246" t="s">
        <v>18</v>
      </c>
      <c r="G16" s="247"/>
      <c r="H16" s="247"/>
      <c r="I16" s="247"/>
      <c r="J16" s="246" t="s">
        <v>19</v>
      </c>
      <c r="K16" s="247"/>
      <c r="L16" s="247"/>
      <c r="M16" s="247"/>
      <c r="N16" s="248"/>
      <c r="O16" s="246" t="s">
        <v>20</v>
      </c>
      <c r="P16" s="247"/>
      <c r="Q16" s="247"/>
      <c r="R16" s="248"/>
      <c r="S16" s="246" t="s">
        <v>21</v>
      </c>
      <c r="T16" s="247"/>
      <c r="U16" s="247"/>
      <c r="V16" s="247"/>
      <c r="W16" s="248"/>
      <c r="X16" s="246" t="s">
        <v>22</v>
      </c>
      <c r="Y16" s="247"/>
      <c r="Z16" s="247"/>
      <c r="AA16" s="248"/>
      <c r="AB16" s="246" t="s">
        <v>23</v>
      </c>
      <c r="AC16" s="247"/>
      <c r="AD16" s="247"/>
      <c r="AE16" s="248"/>
      <c r="AF16" s="246" t="s">
        <v>24</v>
      </c>
      <c r="AG16" s="247"/>
      <c r="AH16" s="247"/>
      <c r="AI16" s="247"/>
      <c r="AJ16" s="248"/>
      <c r="AK16" s="246" t="s">
        <v>25</v>
      </c>
      <c r="AL16" s="247"/>
      <c r="AM16" s="247"/>
      <c r="AN16" s="248"/>
      <c r="AO16" s="246" t="s">
        <v>26</v>
      </c>
      <c r="AP16" s="247"/>
      <c r="AQ16" s="247"/>
      <c r="AR16" s="247"/>
      <c r="AS16" s="248"/>
      <c r="AT16" s="246" t="s">
        <v>27</v>
      </c>
      <c r="AU16" s="247"/>
      <c r="AV16" s="247"/>
      <c r="AW16" s="248"/>
      <c r="AX16" s="246" t="s">
        <v>28</v>
      </c>
      <c r="AY16" s="247"/>
      <c r="AZ16" s="247"/>
      <c r="BA16" s="248"/>
      <c r="BB16" s="184"/>
      <c r="BC16" s="249" t="s">
        <v>16</v>
      </c>
      <c r="BD16" s="251" t="s">
        <v>29</v>
      </c>
      <c r="BE16" s="236" t="s">
        <v>65</v>
      </c>
      <c r="BF16" s="236" t="s">
        <v>66</v>
      </c>
      <c r="BG16" s="236" t="s">
        <v>67</v>
      </c>
      <c r="BH16" s="236" t="s">
        <v>68</v>
      </c>
      <c r="BI16" s="236" t="s">
        <v>69</v>
      </c>
      <c r="BJ16" s="236" t="s">
        <v>31</v>
      </c>
      <c r="BK16" s="238" t="s">
        <v>0</v>
      </c>
    </row>
    <row r="17" spans="1:63" ht="24.75" customHeight="1" thickBot="1">
      <c r="A17" s="250"/>
      <c r="B17" s="185">
        <v>1</v>
      </c>
      <c r="C17" s="186">
        <v>2</v>
      </c>
      <c r="D17" s="186">
        <v>3</v>
      </c>
      <c r="E17" s="187">
        <v>4</v>
      </c>
      <c r="F17" s="185">
        <v>5</v>
      </c>
      <c r="G17" s="186">
        <v>6</v>
      </c>
      <c r="H17" s="186">
        <v>7</v>
      </c>
      <c r="I17" s="186">
        <v>8</v>
      </c>
      <c r="J17" s="185">
        <v>9</v>
      </c>
      <c r="K17" s="186">
        <v>10</v>
      </c>
      <c r="L17" s="186">
        <v>11</v>
      </c>
      <c r="M17" s="186">
        <v>12</v>
      </c>
      <c r="N17" s="187">
        <v>13</v>
      </c>
      <c r="O17" s="185">
        <v>14</v>
      </c>
      <c r="P17" s="186">
        <v>15</v>
      </c>
      <c r="Q17" s="186">
        <v>16</v>
      </c>
      <c r="R17" s="187">
        <v>17</v>
      </c>
      <c r="S17" s="185">
        <v>18</v>
      </c>
      <c r="T17" s="186">
        <v>19</v>
      </c>
      <c r="U17" s="186">
        <v>20</v>
      </c>
      <c r="V17" s="186">
        <v>21</v>
      </c>
      <c r="W17" s="187">
        <v>22</v>
      </c>
      <c r="X17" s="185">
        <v>23</v>
      </c>
      <c r="Y17" s="186">
        <v>24</v>
      </c>
      <c r="Z17" s="186">
        <v>25</v>
      </c>
      <c r="AA17" s="187">
        <v>26</v>
      </c>
      <c r="AB17" s="185">
        <v>27</v>
      </c>
      <c r="AC17" s="186">
        <v>28</v>
      </c>
      <c r="AD17" s="186">
        <v>29</v>
      </c>
      <c r="AE17" s="187">
        <v>30</v>
      </c>
      <c r="AF17" s="185">
        <v>31</v>
      </c>
      <c r="AG17" s="186">
        <v>32</v>
      </c>
      <c r="AH17" s="186">
        <v>33</v>
      </c>
      <c r="AI17" s="186">
        <v>34</v>
      </c>
      <c r="AJ17" s="187">
        <v>35</v>
      </c>
      <c r="AK17" s="185">
        <v>36</v>
      </c>
      <c r="AL17" s="186">
        <v>37</v>
      </c>
      <c r="AM17" s="186">
        <v>38</v>
      </c>
      <c r="AN17" s="187">
        <v>39</v>
      </c>
      <c r="AO17" s="185">
        <v>40</v>
      </c>
      <c r="AP17" s="186">
        <v>41</v>
      </c>
      <c r="AQ17" s="186">
        <v>42</v>
      </c>
      <c r="AR17" s="186">
        <v>43</v>
      </c>
      <c r="AS17" s="187">
        <v>44</v>
      </c>
      <c r="AT17" s="185">
        <v>45</v>
      </c>
      <c r="AU17" s="186">
        <v>46</v>
      </c>
      <c r="AV17" s="186">
        <v>47</v>
      </c>
      <c r="AW17" s="187">
        <v>48</v>
      </c>
      <c r="AX17" s="185">
        <v>49</v>
      </c>
      <c r="AY17" s="186">
        <v>50</v>
      </c>
      <c r="AZ17" s="186">
        <v>51</v>
      </c>
      <c r="BA17" s="187">
        <v>52</v>
      </c>
      <c r="BB17" s="188"/>
      <c r="BC17" s="250"/>
      <c r="BD17" s="252"/>
      <c r="BE17" s="237"/>
      <c r="BF17" s="237"/>
      <c r="BG17" s="237"/>
      <c r="BH17" s="237"/>
      <c r="BI17" s="237"/>
      <c r="BJ17" s="237"/>
      <c r="BK17" s="239"/>
    </row>
    <row r="18" spans="1:63" ht="19.5" customHeight="1">
      <c r="A18" s="189" t="s">
        <v>32</v>
      </c>
      <c r="B18" s="190"/>
      <c r="C18" s="191"/>
      <c r="D18" s="191"/>
      <c r="E18" s="192"/>
      <c r="F18" s="190"/>
      <c r="G18" s="215"/>
      <c r="H18" s="215"/>
      <c r="I18" s="215"/>
      <c r="J18" s="216"/>
      <c r="K18" s="215"/>
      <c r="L18" s="215"/>
      <c r="M18" s="215"/>
      <c r="N18" s="217"/>
      <c r="O18" s="216"/>
      <c r="P18" s="215"/>
      <c r="Q18" s="218" t="s">
        <v>34</v>
      </c>
      <c r="R18" s="218" t="s">
        <v>35</v>
      </c>
      <c r="S18" s="219" t="s">
        <v>35</v>
      </c>
      <c r="T18" s="218" t="s">
        <v>35</v>
      </c>
      <c r="U18" s="219" t="s">
        <v>35</v>
      </c>
      <c r="V18" s="218" t="s">
        <v>35</v>
      </c>
      <c r="W18" s="219" t="s">
        <v>35</v>
      </c>
      <c r="X18" s="218" t="s">
        <v>35</v>
      </c>
      <c r="Y18" s="218" t="s">
        <v>37</v>
      </c>
      <c r="Z18" s="219" t="s">
        <v>37</v>
      </c>
      <c r="AA18" s="218" t="s">
        <v>37</v>
      </c>
      <c r="AB18" s="218" t="s">
        <v>37</v>
      </c>
      <c r="AC18" s="215"/>
      <c r="AD18" s="215"/>
      <c r="AE18" s="217"/>
      <c r="AF18" s="216"/>
      <c r="AG18" s="215"/>
      <c r="AH18" s="215"/>
      <c r="AI18" s="215"/>
      <c r="AJ18" s="217"/>
      <c r="AK18" s="216"/>
      <c r="AL18" s="215"/>
      <c r="AM18" s="215"/>
      <c r="AN18" s="217"/>
      <c r="AO18" s="216"/>
      <c r="AP18" s="215"/>
      <c r="AQ18" s="217"/>
      <c r="AR18" s="216"/>
      <c r="AS18" s="218" t="s">
        <v>34</v>
      </c>
      <c r="AT18" s="220" t="s">
        <v>35</v>
      </c>
      <c r="AU18" s="218" t="s">
        <v>35</v>
      </c>
      <c r="AV18" s="218" t="s">
        <v>35</v>
      </c>
      <c r="AW18" s="219" t="s">
        <v>35</v>
      </c>
      <c r="AX18" s="220" t="s">
        <v>35</v>
      </c>
      <c r="AY18" s="218" t="s">
        <v>35</v>
      </c>
      <c r="AZ18" s="218" t="s">
        <v>35</v>
      </c>
      <c r="BA18" s="219" t="s">
        <v>35</v>
      </c>
      <c r="BB18" s="193"/>
      <c r="BC18" s="194" t="s">
        <v>32</v>
      </c>
      <c r="BD18" s="195">
        <v>30</v>
      </c>
      <c r="BE18" s="196">
        <f>COUNTIF(B18:BA18,"С")</f>
        <v>2</v>
      </c>
      <c r="BF18" s="196">
        <f>COUNTIF(B18:BA18,"А")</f>
        <v>0</v>
      </c>
      <c r="BG18" s="196">
        <f>COUNTIF(B18:BA18,"Н")</f>
        <v>0</v>
      </c>
      <c r="BH18" s="196">
        <f>COUNTIF(B18:BA18,"П")</f>
        <v>4</v>
      </c>
      <c r="BI18" s="196">
        <f>COUNTIF(B18:BA18,"Д")</f>
        <v>0</v>
      </c>
      <c r="BJ18" s="196">
        <f>COUNTIF(B18:BA18,"К")</f>
        <v>15</v>
      </c>
      <c r="BK18" s="197">
        <f>SUM(BD18:BJ18)</f>
        <v>51</v>
      </c>
    </row>
    <row r="19" spans="1:63" ht="19.5" customHeight="1" thickBot="1">
      <c r="A19" s="198" t="s">
        <v>33</v>
      </c>
      <c r="B19" s="221" t="s">
        <v>37</v>
      </c>
      <c r="C19" s="222" t="s">
        <v>37</v>
      </c>
      <c r="D19" s="222" t="s">
        <v>37</v>
      </c>
      <c r="E19" s="223" t="s">
        <v>37</v>
      </c>
      <c r="F19" s="221" t="s">
        <v>37</v>
      </c>
      <c r="G19" s="222" t="s">
        <v>37</v>
      </c>
      <c r="H19" s="222"/>
      <c r="I19" s="222"/>
      <c r="J19" s="221"/>
      <c r="K19" s="222"/>
      <c r="L19" s="222"/>
      <c r="M19" s="222"/>
      <c r="N19" s="223"/>
      <c r="O19" s="223"/>
      <c r="P19" s="224" t="s">
        <v>34</v>
      </c>
      <c r="Q19" s="224" t="s">
        <v>38</v>
      </c>
      <c r="R19" s="225" t="s">
        <v>38</v>
      </c>
      <c r="S19" s="221"/>
      <c r="T19" s="222"/>
      <c r="U19" s="222"/>
      <c r="V19" s="222"/>
      <c r="W19" s="223"/>
      <c r="X19" s="221"/>
      <c r="Y19" s="222"/>
      <c r="Z19" s="222"/>
      <c r="AA19" s="223"/>
      <c r="AB19" s="221"/>
      <c r="AC19" s="222"/>
      <c r="AD19" s="222"/>
      <c r="AE19" s="223"/>
      <c r="AF19" s="221"/>
      <c r="AG19" s="222"/>
      <c r="AH19" s="222"/>
      <c r="AI19" s="222"/>
      <c r="AJ19" s="223"/>
      <c r="AK19" s="221"/>
      <c r="AL19" s="222"/>
      <c r="AM19" s="222"/>
      <c r="AN19" s="223"/>
      <c r="AO19" s="221"/>
      <c r="AP19" s="222"/>
      <c r="AQ19" s="222"/>
      <c r="AR19" s="222"/>
      <c r="AS19" s="223"/>
      <c r="AT19" s="221"/>
      <c r="AU19" s="222"/>
      <c r="AV19" s="222"/>
      <c r="AW19" s="223"/>
      <c r="AX19" s="221"/>
      <c r="AY19" s="222"/>
      <c r="AZ19" s="222"/>
      <c r="BA19" s="223"/>
      <c r="BB19" s="193"/>
      <c r="BC19" s="199" t="s">
        <v>33</v>
      </c>
      <c r="BD19" s="200">
        <v>8</v>
      </c>
      <c r="BE19" s="201">
        <f>COUNTIF(B19:BA19,"С")</f>
        <v>1</v>
      </c>
      <c r="BF19" s="201">
        <f>COUNTIF(B19:BA19,"А")</f>
        <v>2</v>
      </c>
      <c r="BG19" s="201">
        <f>COUNTIF(B19:BA19,"Н")</f>
        <v>0</v>
      </c>
      <c r="BH19" s="201">
        <f>COUNTIF(B19:BA19,"П")</f>
        <v>6</v>
      </c>
      <c r="BI19" s="201">
        <f>COUNTIF(B19:BA19,"Д")</f>
        <v>0</v>
      </c>
      <c r="BJ19" s="201">
        <f>COUNTIF(B19:BA19,"К")</f>
        <v>0</v>
      </c>
      <c r="BK19" s="202">
        <f>SUM(BD19:BJ19)</f>
        <v>17</v>
      </c>
    </row>
    <row r="20" spans="1:63" ht="15.75" thickBot="1">
      <c r="A20" s="149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203" t="s">
        <v>70</v>
      </c>
      <c r="BD20" s="204">
        <f aca="true" t="shared" si="0" ref="BD20:BK20">SUM(BD18:BD19)</f>
        <v>38</v>
      </c>
      <c r="BE20" s="204">
        <f t="shared" si="0"/>
        <v>3</v>
      </c>
      <c r="BF20" s="204">
        <f t="shared" si="0"/>
        <v>2</v>
      </c>
      <c r="BG20" s="204">
        <f t="shared" si="0"/>
        <v>0</v>
      </c>
      <c r="BH20" s="204">
        <f t="shared" si="0"/>
        <v>10</v>
      </c>
      <c r="BI20" s="204">
        <f t="shared" si="0"/>
        <v>0</v>
      </c>
      <c r="BJ20" s="204">
        <f t="shared" si="0"/>
        <v>15</v>
      </c>
      <c r="BK20" s="205">
        <f t="shared" si="0"/>
        <v>68</v>
      </c>
    </row>
    <row r="21" spans="1:63" ht="12.75">
      <c r="A21" s="150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</row>
    <row r="22" spans="1:63" s="13" customFormat="1" ht="18.75" customHeight="1">
      <c r="A22" s="206" t="s">
        <v>40</v>
      </c>
      <c r="B22" s="207"/>
      <c r="C22" s="207"/>
      <c r="D22" s="207"/>
      <c r="E22" s="208"/>
      <c r="F22" s="240" t="s">
        <v>41</v>
      </c>
      <c r="G22" s="240"/>
      <c r="H22" s="240"/>
      <c r="I22" s="240"/>
      <c r="J22" s="207"/>
      <c r="K22" s="209" t="s">
        <v>34</v>
      </c>
      <c r="L22" s="240" t="s">
        <v>61</v>
      </c>
      <c r="M22" s="240"/>
      <c r="N22" s="240"/>
      <c r="O22" s="240"/>
      <c r="P22" s="240"/>
      <c r="Q22" s="207"/>
      <c r="R22" s="210" t="s">
        <v>36</v>
      </c>
      <c r="S22" s="240" t="s">
        <v>42</v>
      </c>
      <c r="T22" s="240"/>
      <c r="U22" s="240"/>
      <c r="V22" s="240"/>
      <c r="W22" s="240"/>
      <c r="X22" s="207"/>
      <c r="Y22" s="210" t="s">
        <v>37</v>
      </c>
      <c r="Z22" s="240" t="s">
        <v>43</v>
      </c>
      <c r="AA22" s="240"/>
      <c r="AB22" s="240"/>
      <c r="AC22" s="240"/>
      <c r="AD22" s="240"/>
      <c r="AE22" s="207"/>
      <c r="AF22" s="210" t="s">
        <v>38</v>
      </c>
      <c r="AG22" s="232" t="s">
        <v>30</v>
      </c>
      <c r="AH22" s="232"/>
      <c r="AI22" s="232"/>
      <c r="AJ22" s="232"/>
      <c r="AK22" s="232"/>
      <c r="AL22" s="232"/>
      <c r="AM22" s="211"/>
      <c r="AN22" s="210" t="s">
        <v>60</v>
      </c>
      <c r="AO22" s="232" t="s">
        <v>80</v>
      </c>
      <c r="AP22" s="232"/>
      <c r="AQ22" s="232"/>
      <c r="AR22" s="232"/>
      <c r="AS22" s="232"/>
      <c r="AT22" s="232"/>
      <c r="AU22" s="150"/>
      <c r="AV22" s="210" t="s">
        <v>35</v>
      </c>
      <c r="AW22" s="232" t="s">
        <v>31</v>
      </c>
      <c r="AX22" s="232"/>
      <c r="AY22" s="232"/>
      <c r="AZ22" s="232"/>
      <c r="BA22" s="232"/>
      <c r="BB22" s="178"/>
      <c r="BC22" s="212"/>
      <c r="BD22" s="212"/>
      <c r="BE22" s="212"/>
      <c r="BF22" s="212"/>
      <c r="BG22" s="212"/>
      <c r="BH22" s="212"/>
      <c r="BI22" s="212"/>
      <c r="BJ22" s="212"/>
      <c r="BK22" s="212"/>
    </row>
    <row r="23" spans="1:63" s="14" customFormat="1" ht="21">
      <c r="A23" s="213"/>
      <c r="B23" s="213"/>
      <c r="C23" s="213"/>
      <c r="D23" s="213"/>
      <c r="E23" s="213"/>
      <c r="F23" s="240"/>
      <c r="G23" s="240"/>
      <c r="H23" s="240"/>
      <c r="I23" s="240"/>
      <c r="J23" s="213"/>
      <c r="K23" s="213"/>
      <c r="L23" s="240"/>
      <c r="M23" s="240"/>
      <c r="N23" s="240"/>
      <c r="O23" s="240"/>
      <c r="P23" s="240"/>
      <c r="Q23" s="213"/>
      <c r="R23" s="213"/>
      <c r="S23" s="240"/>
      <c r="T23" s="240"/>
      <c r="U23" s="240"/>
      <c r="V23" s="240"/>
      <c r="W23" s="240"/>
      <c r="X23" s="213"/>
      <c r="Y23" s="213"/>
      <c r="Z23" s="240"/>
      <c r="AA23" s="240"/>
      <c r="AB23" s="240"/>
      <c r="AC23" s="240"/>
      <c r="AD23" s="240"/>
      <c r="AE23" s="213"/>
      <c r="AF23" s="213"/>
      <c r="AG23" s="232"/>
      <c r="AH23" s="232"/>
      <c r="AI23" s="232"/>
      <c r="AJ23" s="232"/>
      <c r="AK23" s="232"/>
      <c r="AL23" s="232"/>
      <c r="AM23" s="211"/>
      <c r="AN23" s="213"/>
      <c r="AO23" s="232"/>
      <c r="AP23" s="232"/>
      <c r="AQ23" s="232"/>
      <c r="AR23" s="232"/>
      <c r="AS23" s="232"/>
      <c r="AT23" s="232"/>
      <c r="AU23" s="213"/>
      <c r="AV23" s="213"/>
      <c r="AW23" s="232"/>
      <c r="AX23" s="232"/>
      <c r="AY23" s="232"/>
      <c r="AZ23" s="232"/>
      <c r="BA23" s="232"/>
      <c r="BB23" s="178"/>
      <c r="BC23" s="214"/>
      <c r="BD23" s="214"/>
      <c r="BE23" s="214"/>
      <c r="BF23" s="214"/>
      <c r="BG23" s="214"/>
      <c r="BH23" s="214"/>
      <c r="BI23" s="214"/>
      <c r="BJ23" s="214"/>
      <c r="BK23" s="214"/>
    </row>
  </sheetData>
  <sheetProtection deleteRows="0"/>
  <mergeCells count="53">
    <mergeCell ref="AX7:BE7"/>
    <mergeCell ref="AX8:BE8"/>
    <mergeCell ref="AX9:BE9"/>
    <mergeCell ref="A14:BA14"/>
    <mergeCell ref="S11:AA11"/>
    <mergeCell ref="AB10:AU10"/>
    <mergeCell ref="AB11:BK11"/>
    <mergeCell ref="B16:E16"/>
    <mergeCell ref="A16:A17"/>
    <mergeCell ref="S9:AA9"/>
    <mergeCell ref="AB9:AU9"/>
    <mergeCell ref="AB8:AU8"/>
    <mergeCell ref="AB7:AU7"/>
    <mergeCell ref="AK16:AN16"/>
    <mergeCell ref="AB16:AE16"/>
    <mergeCell ref="AF16:AJ16"/>
    <mergeCell ref="AO16:AS16"/>
    <mergeCell ref="BF16:BF17"/>
    <mergeCell ref="BG16:BG17"/>
    <mergeCell ref="AT16:AW16"/>
    <mergeCell ref="S10:AA10"/>
    <mergeCell ref="F16:I16"/>
    <mergeCell ref="J16:N16"/>
    <mergeCell ref="O16:R16"/>
    <mergeCell ref="S16:W16"/>
    <mergeCell ref="X16:AA16"/>
    <mergeCell ref="BC14:BK14"/>
    <mergeCell ref="A4:BK4"/>
    <mergeCell ref="A5:BK5"/>
    <mergeCell ref="A2:BK2"/>
    <mergeCell ref="A3:BK3"/>
    <mergeCell ref="AX16:BA16"/>
    <mergeCell ref="S7:AA7"/>
    <mergeCell ref="S8:AA8"/>
    <mergeCell ref="BC16:BC17"/>
    <mergeCell ref="BD16:BD17"/>
    <mergeCell ref="BE16:BE17"/>
    <mergeCell ref="F22:I23"/>
    <mergeCell ref="L22:P23"/>
    <mergeCell ref="S22:W23"/>
    <mergeCell ref="Z22:AD23"/>
    <mergeCell ref="AG22:AL23"/>
    <mergeCell ref="AO22:AT23"/>
    <mergeCell ref="AW22:BA23"/>
    <mergeCell ref="AX10:BE10"/>
    <mergeCell ref="BF7:BK7"/>
    <mergeCell ref="BF8:BK8"/>
    <mergeCell ref="BF9:BK9"/>
    <mergeCell ref="BF10:BK10"/>
    <mergeCell ref="BH16:BH17"/>
    <mergeCell ref="BI16:BI17"/>
    <mergeCell ref="BJ16:BJ17"/>
    <mergeCell ref="BK16:BK1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53"/>
  <sheetViews>
    <sheetView tabSelected="1" view="pageBreakPreview" zoomScale="73" zoomScaleNormal="85" zoomScaleSheetLayoutView="73" zoomScalePageLayoutView="0" workbookViewId="0" topLeftCell="A23">
      <selection activeCell="D36" sqref="D36"/>
    </sheetView>
  </sheetViews>
  <sheetFormatPr defaultColWidth="9.125" defaultRowHeight="12.75"/>
  <cols>
    <col min="1" max="1" width="12.625" style="15" customWidth="1"/>
    <col min="2" max="2" width="80.625" style="15" customWidth="1"/>
    <col min="3" max="8" width="2.375" style="15" customWidth="1"/>
    <col min="9" max="9" width="4.625" style="15" customWidth="1"/>
    <col min="10" max="10" width="7.875" style="25" customWidth="1"/>
    <col min="11" max="11" width="6.625" style="15" customWidth="1"/>
    <col min="12" max="15" width="6.625" style="25" customWidth="1"/>
    <col min="16" max="16" width="8.125" style="25" customWidth="1"/>
    <col min="17" max="18" width="7.625" style="32" customWidth="1"/>
    <col min="19" max="19" width="7.625" style="24" customWidth="1"/>
    <col min="20" max="16384" width="9.125" style="15" customWidth="1"/>
  </cols>
  <sheetData>
    <row r="1" spans="1:19" ht="30" customHeight="1" thickBot="1">
      <c r="A1" s="312" t="s">
        <v>111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</row>
    <row r="2" spans="1:19" ht="30" customHeight="1">
      <c r="A2" s="327" t="s">
        <v>93</v>
      </c>
      <c r="B2" s="314" t="s">
        <v>94</v>
      </c>
      <c r="C2" s="321" t="s">
        <v>95</v>
      </c>
      <c r="D2" s="322"/>
      <c r="E2" s="322"/>
      <c r="F2" s="322"/>
      <c r="G2" s="322"/>
      <c r="H2" s="322"/>
      <c r="I2" s="323"/>
      <c r="J2" s="342" t="s">
        <v>4</v>
      </c>
      <c r="K2" s="343"/>
      <c r="L2" s="343"/>
      <c r="M2" s="343"/>
      <c r="N2" s="343"/>
      <c r="O2" s="343"/>
      <c r="P2" s="344"/>
      <c r="Q2" s="321" t="s">
        <v>125</v>
      </c>
      <c r="R2" s="343"/>
      <c r="S2" s="344"/>
    </row>
    <row r="3" spans="1:19" ht="15.75" customHeight="1">
      <c r="A3" s="328"/>
      <c r="B3" s="315"/>
      <c r="C3" s="324"/>
      <c r="D3" s="325"/>
      <c r="E3" s="325"/>
      <c r="F3" s="325"/>
      <c r="G3" s="325"/>
      <c r="H3" s="325"/>
      <c r="I3" s="326"/>
      <c r="J3" s="304" t="s">
        <v>9</v>
      </c>
      <c r="K3" s="356" t="s">
        <v>10</v>
      </c>
      <c r="L3" s="358" t="s">
        <v>62</v>
      </c>
      <c r="M3" s="353" t="s">
        <v>5</v>
      </c>
      <c r="N3" s="354"/>
      <c r="O3" s="355"/>
      <c r="P3" s="339" t="s">
        <v>64</v>
      </c>
      <c r="Q3" s="351" t="s">
        <v>6</v>
      </c>
      <c r="R3" s="352"/>
      <c r="S3" s="122" t="s">
        <v>7</v>
      </c>
    </row>
    <row r="4" spans="1:19" ht="15.75" customHeight="1">
      <c r="A4" s="328"/>
      <c r="B4" s="315"/>
      <c r="C4" s="330" t="s">
        <v>1</v>
      </c>
      <c r="D4" s="331"/>
      <c r="E4" s="331"/>
      <c r="F4" s="331" t="s">
        <v>2</v>
      </c>
      <c r="G4" s="331"/>
      <c r="H4" s="331"/>
      <c r="I4" s="317" t="s">
        <v>128</v>
      </c>
      <c r="J4" s="304"/>
      <c r="K4" s="356"/>
      <c r="L4" s="359"/>
      <c r="M4" s="319" t="s">
        <v>3</v>
      </c>
      <c r="N4" s="334" t="s">
        <v>8</v>
      </c>
      <c r="O4" s="319" t="s">
        <v>63</v>
      </c>
      <c r="P4" s="340"/>
      <c r="Q4" s="119">
        <v>1</v>
      </c>
      <c r="R4" s="120">
        <v>2</v>
      </c>
      <c r="S4" s="122">
        <v>3</v>
      </c>
    </row>
    <row r="5" spans="1:19" ht="30" customHeight="1">
      <c r="A5" s="328"/>
      <c r="B5" s="315"/>
      <c r="C5" s="330"/>
      <c r="D5" s="331"/>
      <c r="E5" s="331"/>
      <c r="F5" s="331"/>
      <c r="G5" s="331"/>
      <c r="H5" s="331"/>
      <c r="I5" s="317"/>
      <c r="J5" s="304"/>
      <c r="K5" s="356"/>
      <c r="L5" s="359"/>
      <c r="M5" s="319"/>
      <c r="N5" s="334"/>
      <c r="O5" s="319"/>
      <c r="P5" s="340"/>
      <c r="Q5" s="361" t="s">
        <v>126</v>
      </c>
      <c r="R5" s="362"/>
      <c r="S5" s="363"/>
    </row>
    <row r="6" spans="1:19" ht="14.25" customHeight="1">
      <c r="A6" s="328"/>
      <c r="B6" s="315"/>
      <c r="C6" s="330"/>
      <c r="D6" s="331"/>
      <c r="E6" s="331"/>
      <c r="F6" s="331"/>
      <c r="G6" s="331"/>
      <c r="H6" s="331"/>
      <c r="I6" s="317"/>
      <c r="J6" s="304"/>
      <c r="K6" s="356"/>
      <c r="L6" s="359"/>
      <c r="M6" s="319"/>
      <c r="N6" s="334"/>
      <c r="O6" s="319"/>
      <c r="P6" s="340"/>
      <c r="Q6" s="94">
        <v>10</v>
      </c>
      <c r="R6" s="95">
        <v>20</v>
      </c>
      <c r="S6" s="123">
        <v>14</v>
      </c>
    </row>
    <row r="7" spans="1:19" ht="52.5" customHeight="1" thickBot="1">
      <c r="A7" s="329"/>
      <c r="B7" s="316"/>
      <c r="C7" s="332"/>
      <c r="D7" s="333"/>
      <c r="E7" s="333"/>
      <c r="F7" s="333"/>
      <c r="G7" s="333"/>
      <c r="H7" s="333"/>
      <c r="I7" s="318"/>
      <c r="J7" s="305"/>
      <c r="K7" s="357"/>
      <c r="L7" s="360"/>
      <c r="M7" s="320"/>
      <c r="N7" s="335"/>
      <c r="O7" s="320"/>
      <c r="P7" s="341"/>
      <c r="Q7" s="370" t="s">
        <v>11</v>
      </c>
      <c r="R7" s="371"/>
      <c r="S7" s="372"/>
    </row>
    <row r="8" spans="1:19" ht="19.5" customHeight="1" thickBot="1">
      <c r="A8" s="4">
        <v>1</v>
      </c>
      <c r="B8" s="5">
        <v>2</v>
      </c>
      <c r="C8" s="373">
        <v>3</v>
      </c>
      <c r="D8" s="374"/>
      <c r="E8" s="375"/>
      <c r="F8" s="376">
        <v>4</v>
      </c>
      <c r="G8" s="374"/>
      <c r="H8" s="375"/>
      <c r="I8" s="6">
        <v>5</v>
      </c>
      <c r="J8" s="7">
        <v>6</v>
      </c>
      <c r="K8" s="8">
        <v>7</v>
      </c>
      <c r="L8" s="9">
        <v>8</v>
      </c>
      <c r="M8" s="9">
        <v>9</v>
      </c>
      <c r="N8" s="9">
        <v>10</v>
      </c>
      <c r="O8" s="9">
        <v>11</v>
      </c>
      <c r="P8" s="10">
        <v>12</v>
      </c>
      <c r="Q8" s="96">
        <v>13</v>
      </c>
      <c r="R8" s="97">
        <v>14</v>
      </c>
      <c r="S8" s="124">
        <v>15</v>
      </c>
    </row>
    <row r="9" spans="1:19" ht="22.5" customHeight="1" thickBot="1">
      <c r="A9" s="336" t="s">
        <v>96</v>
      </c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8"/>
    </row>
    <row r="10" spans="1:19" s="16" customFormat="1" ht="24.75" customHeight="1" thickBot="1">
      <c r="A10" s="275" t="s">
        <v>103</v>
      </c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300"/>
    </row>
    <row r="11" spans="1:21" s="18" customFormat="1" ht="24.75" customHeight="1">
      <c r="A11" s="33" t="s">
        <v>115</v>
      </c>
      <c r="B11" s="34" t="s">
        <v>127</v>
      </c>
      <c r="C11" s="35"/>
      <c r="D11" s="35"/>
      <c r="E11" s="36"/>
      <c r="F11" s="37"/>
      <c r="G11" s="35">
        <v>2</v>
      </c>
      <c r="H11" s="36"/>
      <c r="I11" s="135"/>
      <c r="J11" s="38">
        <f>K11*30</f>
        <v>90</v>
      </c>
      <c r="K11" s="39">
        <f>SUM(Q11:S11)</f>
        <v>3</v>
      </c>
      <c r="L11" s="39">
        <v>18</v>
      </c>
      <c r="M11" s="40">
        <v>6</v>
      </c>
      <c r="N11" s="40">
        <v>12</v>
      </c>
      <c r="O11" s="40"/>
      <c r="P11" s="41">
        <f>J11-L11</f>
        <v>72</v>
      </c>
      <c r="Q11" s="38"/>
      <c r="R11" s="39">
        <v>3</v>
      </c>
      <c r="S11" s="39"/>
      <c r="T11" s="17"/>
      <c r="U11" s="17"/>
    </row>
    <row r="12" spans="1:19" s="17" customFormat="1" ht="24.75" customHeight="1">
      <c r="A12" s="33" t="s">
        <v>116</v>
      </c>
      <c r="B12" s="42" t="s">
        <v>136</v>
      </c>
      <c r="C12" s="35"/>
      <c r="D12" s="35"/>
      <c r="E12" s="36"/>
      <c r="F12" s="37"/>
      <c r="G12" s="35">
        <v>1</v>
      </c>
      <c r="H12" s="36"/>
      <c r="I12" s="135"/>
      <c r="J12" s="38">
        <f>K12*30</f>
        <v>90</v>
      </c>
      <c r="K12" s="39">
        <f>SUM(Q12:S12)</f>
        <v>3</v>
      </c>
      <c r="L12" s="39">
        <v>18</v>
      </c>
      <c r="M12" s="40">
        <v>6</v>
      </c>
      <c r="N12" s="40">
        <v>12</v>
      </c>
      <c r="O12" s="40"/>
      <c r="P12" s="41">
        <f>J12-L12</f>
        <v>72</v>
      </c>
      <c r="Q12" s="38">
        <v>3</v>
      </c>
      <c r="R12" s="39"/>
      <c r="S12" s="39"/>
    </row>
    <row r="13" spans="1:19" s="17" customFormat="1" ht="35.25" customHeight="1">
      <c r="A13" s="33" t="s">
        <v>117</v>
      </c>
      <c r="B13" s="230" t="s">
        <v>181</v>
      </c>
      <c r="C13" s="35"/>
      <c r="D13" s="35"/>
      <c r="E13" s="36"/>
      <c r="F13" s="37"/>
      <c r="G13" s="35">
        <v>2</v>
      </c>
      <c r="H13" s="36"/>
      <c r="I13" s="135"/>
      <c r="J13" s="38">
        <f>K13*30</f>
        <v>180</v>
      </c>
      <c r="K13" s="39">
        <f>SUM(Q13:S13)</f>
        <v>6</v>
      </c>
      <c r="L13" s="39">
        <v>36</v>
      </c>
      <c r="M13" s="40">
        <v>12</v>
      </c>
      <c r="N13" s="40">
        <v>24</v>
      </c>
      <c r="O13" s="40"/>
      <c r="P13" s="41">
        <f>J13-L13</f>
        <v>144</v>
      </c>
      <c r="Q13" s="38">
        <v>3</v>
      </c>
      <c r="R13" s="39">
        <v>3</v>
      </c>
      <c r="S13" s="39"/>
    </row>
    <row r="14" spans="1:19" s="17" customFormat="1" ht="24.75" customHeight="1">
      <c r="A14" s="33" t="s">
        <v>118</v>
      </c>
      <c r="B14" s="231" t="s">
        <v>182</v>
      </c>
      <c r="C14" s="35"/>
      <c r="D14" s="35"/>
      <c r="E14" s="36"/>
      <c r="F14" s="37"/>
      <c r="G14" s="35">
        <v>1</v>
      </c>
      <c r="H14" s="36"/>
      <c r="I14" s="135"/>
      <c r="J14" s="38">
        <f>K14*30</f>
        <v>90</v>
      </c>
      <c r="K14" s="39">
        <f>SUM(Q14:S14)</f>
        <v>3</v>
      </c>
      <c r="L14" s="39">
        <v>18</v>
      </c>
      <c r="M14" s="40">
        <v>6</v>
      </c>
      <c r="N14" s="40">
        <v>12</v>
      </c>
      <c r="O14" s="40"/>
      <c r="P14" s="41">
        <f>J14-L14</f>
        <v>72</v>
      </c>
      <c r="Q14" s="38">
        <v>3</v>
      </c>
      <c r="R14" s="39"/>
      <c r="S14" s="39"/>
    </row>
    <row r="15" spans="1:21" s="20" customFormat="1" ht="24.75" customHeight="1" thickBot="1">
      <c r="A15" s="310" t="s">
        <v>97</v>
      </c>
      <c r="B15" s="311"/>
      <c r="C15" s="297"/>
      <c r="D15" s="297"/>
      <c r="E15" s="298"/>
      <c r="F15" s="309">
        <v>4</v>
      </c>
      <c r="G15" s="297"/>
      <c r="H15" s="298"/>
      <c r="I15" s="43"/>
      <c r="J15" s="44">
        <f aca="true" t="shared" si="0" ref="J15:S15">SUM(J11:J14)</f>
        <v>450</v>
      </c>
      <c r="K15" s="45">
        <f t="shared" si="0"/>
        <v>15</v>
      </c>
      <c r="L15" s="45">
        <f t="shared" si="0"/>
        <v>90</v>
      </c>
      <c r="M15" s="45">
        <f t="shared" si="0"/>
        <v>30</v>
      </c>
      <c r="N15" s="45">
        <f t="shared" si="0"/>
        <v>60</v>
      </c>
      <c r="O15" s="45">
        <f t="shared" si="0"/>
        <v>0</v>
      </c>
      <c r="P15" s="46">
        <f t="shared" si="0"/>
        <v>360</v>
      </c>
      <c r="Q15" s="44">
        <f t="shared" si="0"/>
        <v>9</v>
      </c>
      <c r="R15" s="45">
        <f t="shared" si="0"/>
        <v>6</v>
      </c>
      <c r="S15" s="54">
        <f t="shared" si="0"/>
        <v>0</v>
      </c>
      <c r="T15" s="19"/>
      <c r="U15" s="19"/>
    </row>
    <row r="16" spans="1:19" s="21" customFormat="1" ht="12" customHeight="1" thickBot="1">
      <c r="A16" s="348"/>
      <c r="B16" s="349"/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50"/>
    </row>
    <row r="17" spans="1:19" s="21" customFormat="1" ht="19.5" customHeight="1">
      <c r="A17" s="367" t="s">
        <v>104</v>
      </c>
      <c r="B17" s="368"/>
      <c r="C17" s="368"/>
      <c r="D17" s="368"/>
      <c r="E17" s="368"/>
      <c r="F17" s="368"/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68"/>
      <c r="R17" s="368"/>
      <c r="S17" s="369"/>
    </row>
    <row r="18" spans="1:19" s="21" customFormat="1" ht="25.5" customHeight="1">
      <c r="A18" s="33" t="s">
        <v>119</v>
      </c>
      <c r="B18" s="47" t="s">
        <v>173</v>
      </c>
      <c r="C18" s="48"/>
      <c r="D18" s="48">
        <v>1</v>
      </c>
      <c r="E18" s="49"/>
      <c r="F18" s="135"/>
      <c r="G18" s="48"/>
      <c r="H18" s="49"/>
      <c r="I18" s="135"/>
      <c r="J18" s="38">
        <v>120</v>
      </c>
      <c r="K18" s="39">
        <v>4</v>
      </c>
      <c r="L18" s="39">
        <v>24</v>
      </c>
      <c r="M18" s="40">
        <v>8</v>
      </c>
      <c r="N18" s="40">
        <v>16</v>
      </c>
      <c r="O18" s="40"/>
      <c r="P18" s="41">
        <v>96</v>
      </c>
      <c r="Q18" s="38">
        <v>4</v>
      </c>
      <c r="R18" s="39"/>
      <c r="S18" s="64"/>
    </row>
    <row r="19" spans="1:19" s="21" customFormat="1" ht="25.5" customHeight="1">
      <c r="A19" s="33" t="s">
        <v>120</v>
      </c>
      <c r="B19" s="47" t="s">
        <v>161</v>
      </c>
      <c r="C19" s="48"/>
      <c r="D19" s="48">
        <v>1</v>
      </c>
      <c r="E19" s="49"/>
      <c r="F19" s="135"/>
      <c r="G19" s="48"/>
      <c r="H19" s="49"/>
      <c r="I19" s="135"/>
      <c r="J19" s="38">
        <f>K19*30</f>
        <v>180</v>
      </c>
      <c r="K19" s="39">
        <v>6</v>
      </c>
      <c r="L19" s="39">
        <v>36</v>
      </c>
      <c r="M19" s="40">
        <v>12</v>
      </c>
      <c r="N19" s="40">
        <v>24</v>
      </c>
      <c r="O19" s="40"/>
      <c r="P19" s="41">
        <f>J19-L19</f>
        <v>144</v>
      </c>
      <c r="Q19" s="38">
        <v>6</v>
      </c>
      <c r="R19" s="39"/>
      <c r="S19" s="64"/>
    </row>
    <row r="20" spans="1:19" s="21" customFormat="1" ht="25.5" customHeight="1">
      <c r="A20" s="33" t="s">
        <v>121</v>
      </c>
      <c r="B20" s="47" t="s">
        <v>162</v>
      </c>
      <c r="C20" s="48"/>
      <c r="D20" s="48">
        <v>2</v>
      </c>
      <c r="E20" s="49"/>
      <c r="F20" s="116"/>
      <c r="G20" s="48"/>
      <c r="H20" s="49"/>
      <c r="I20" s="116"/>
      <c r="J20" s="38">
        <f>K20*30</f>
        <v>150</v>
      </c>
      <c r="K20" s="39">
        <v>5</v>
      </c>
      <c r="L20" s="39">
        <v>30</v>
      </c>
      <c r="M20" s="40">
        <v>10</v>
      </c>
      <c r="N20" s="40">
        <v>20</v>
      </c>
      <c r="O20" s="40"/>
      <c r="P20" s="41">
        <f>J20-L20</f>
        <v>120</v>
      </c>
      <c r="Q20" s="38"/>
      <c r="R20" s="39">
        <v>5</v>
      </c>
      <c r="S20" s="64"/>
    </row>
    <row r="21" spans="1:19" s="21" customFormat="1" ht="24.75" customHeight="1">
      <c r="A21" s="33" t="s">
        <v>139</v>
      </c>
      <c r="B21" s="34" t="s">
        <v>174</v>
      </c>
      <c r="C21" s="48"/>
      <c r="D21" s="48"/>
      <c r="E21" s="49"/>
      <c r="F21" s="116"/>
      <c r="G21" s="48">
        <v>3</v>
      </c>
      <c r="H21" s="49"/>
      <c r="I21" s="116"/>
      <c r="J21" s="38">
        <v>90</v>
      </c>
      <c r="K21" s="39">
        <v>3</v>
      </c>
      <c r="L21" s="39">
        <v>18</v>
      </c>
      <c r="M21" s="40">
        <v>6</v>
      </c>
      <c r="N21" s="40">
        <v>12</v>
      </c>
      <c r="O21" s="40"/>
      <c r="P21" s="41">
        <f>J21-L21</f>
        <v>72</v>
      </c>
      <c r="Q21" s="38"/>
      <c r="R21" s="39"/>
      <c r="S21" s="64">
        <v>3</v>
      </c>
    </row>
    <row r="22" spans="1:19" s="21" customFormat="1" ht="24.75" customHeight="1">
      <c r="A22" s="33" t="s">
        <v>140</v>
      </c>
      <c r="B22" s="34" t="s">
        <v>167</v>
      </c>
      <c r="C22" s="48"/>
      <c r="D22" s="48"/>
      <c r="E22" s="49"/>
      <c r="F22" s="135"/>
      <c r="G22" s="48">
        <v>3</v>
      </c>
      <c r="H22" s="49"/>
      <c r="I22" s="135"/>
      <c r="J22" s="38">
        <f>K22*30</f>
        <v>90</v>
      </c>
      <c r="K22" s="39">
        <v>3</v>
      </c>
      <c r="L22" s="39">
        <v>18</v>
      </c>
      <c r="M22" s="40">
        <v>6</v>
      </c>
      <c r="N22" s="40">
        <v>12</v>
      </c>
      <c r="O22" s="40"/>
      <c r="P22" s="41">
        <f>J22-L22</f>
        <v>72</v>
      </c>
      <c r="Q22" s="38">
        <v>3</v>
      </c>
      <c r="R22" s="39"/>
      <c r="S22" s="64"/>
    </row>
    <row r="23" spans="1:19" s="21" customFormat="1" ht="24.75" customHeight="1">
      <c r="A23" s="33" t="s">
        <v>141</v>
      </c>
      <c r="B23" s="34" t="s">
        <v>180</v>
      </c>
      <c r="C23" s="48"/>
      <c r="D23" s="48">
        <v>2</v>
      </c>
      <c r="E23" s="49"/>
      <c r="F23" s="116"/>
      <c r="G23" s="48"/>
      <c r="H23" s="49"/>
      <c r="I23" s="116"/>
      <c r="J23" s="38">
        <f>K23*30</f>
        <v>120</v>
      </c>
      <c r="K23" s="39">
        <v>4</v>
      </c>
      <c r="L23" s="39">
        <v>24</v>
      </c>
      <c r="M23" s="40">
        <v>8</v>
      </c>
      <c r="N23" s="40">
        <v>16</v>
      </c>
      <c r="O23" s="40"/>
      <c r="P23" s="41">
        <f>J23-L23</f>
        <v>96</v>
      </c>
      <c r="Q23" s="38"/>
      <c r="R23" s="39">
        <v>4</v>
      </c>
      <c r="S23" s="64"/>
    </row>
    <row r="24" spans="1:21" s="20" customFormat="1" ht="34.5" customHeight="1" thickBot="1">
      <c r="A24" s="310" t="s">
        <v>98</v>
      </c>
      <c r="B24" s="311"/>
      <c r="C24" s="297">
        <v>4</v>
      </c>
      <c r="D24" s="297"/>
      <c r="E24" s="298"/>
      <c r="F24" s="309">
        <v>2</v>
      </c>
      <c r="G24" s="297"/>
      <c r="H24" s="298"/>
      <c r="I24" s="43"/>
      <c r="J24" s="44">
        <f aca="true" t="shared" si="1" ref="J24:S24">SUM(J18:J23)</f>
        <v>750</v>
      </c>
      <c r="K24" s="45">
        <f t="shared" si="1"/>
        <v>25</v>
      </c>
      <c r="L24" s="45">
        <f t="shared" si="1"/>
        <v>150</v>
      </c>
      <c r="M24" s="45">
        <f t="shared" si="1"/>
        <v>50</v>
      </c>
      <c r="N24" s="45">
        <f t="shared" si="1"/>
        <v>100</v>
      </c>
      <c r="O24" s="45">
        <f t="shared" si="1"/>
        <v>0</v>
      </c>
      <c r="P24" s="46">
        <f t="shared" si="1"/>
        <v>600</v>
      </c>
      <c r="Q24" s="44">
        <f t="shared" si="1"/>
        <v>13</v>
      </c>
      <c r="R24" s="45">
        <f t="shared" si="1"/>
        <v>9</v>
      </c>
      <c r="S24" s="54">
        <f t="shared" si="1"/>
        <v>3</v>
      </c>
      <c r="T24" s="19"/>
      <c r="U24" s="19"/>
    </row>
    <row r="25" spans="1:19" s="21" customFormat="1" ht="12" customHeight="1" thickBot="1">
      <c r="A25" s="345"/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7"/>
    </row>
    <row r="26" spans="1:19" s="21" customFormat="1" ht="19.5" customHeight="1" thickBot="1">
      <c r="A26" s="275" t="s">
        <v>166</v>
      </c>
      <c r="B26" s="299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300"/>
    </row>
    <row r="27" spans="1:19" s="24" customFormat="1" ht="24.75" customHeight="1" thickBot="1">
      <c r="A27" s="55" t="s">
        <v>163</v>
      </c>
      <c r="B27" s="134" t="s">
        <v>175</v>
      </c>
      <c r="C27" s="56"/>
      <c r="D27" s="57"/>
      <c r="E27" s="58"/>
      <c r="F27" s="59"/>
      <c r="G27" s="60">
        <v>2</v>
      </c>
      <c r="H27" s="61"/>
      <c r="I27" s="62"/>
      <c r="J27" s="38">
        <v>150</v>
      </c>
      <c r="K27" s="39">
        <v>5</v>
      </c>
      <c r="L27" s="39">
        <v>0</v>
      </c>
      <c r="M27" s="63"/>
      <c r="N27" s="63"/>
      <c r="O27" s="63"/>
      <c r="P27" s="64">
        <f>J27-L27</f>
        <v>150</v>
      </c>
      <c r="Q27" s="65"/>
      <c r="R27" s="66">
        <v>5</v>
      </c>
      <c r="S27" s="126"/>
    </row>
    <row r="28" spans="1:19" s="24" customFormat="1" ht="24.75" customHeight="1" thickBot="1">
      <c r="A28" s="55" t="s">
        <v>164</v>
      </c>
      <c r="B28" s="50" t="s">
        <v>176</v>
      </c>
      <c r="C28" s="67"/>
      <c r="D28" s="67"/>
      <c r="E28" s="68"/>
      <c r="F28" s="69"/>
      <c r="G28" s="70">
        <v>3</v>
      </c>
      <c r="H28" s="71"/>
      <c r="I28" s="72"/>
      <c r="J28" s="38">
        <f>K28*30</f>
        <v>270</v>
      </c>
      <c r="K28" s="39">
        <v>9</v>
      </c>
      <c r="L28" s="39">
        <v>0</v>
      </c>
      <c r="M28" s="51"/>
      <c r="N28" s="51"/>
      <c r="O28" s="51"/>
      <c r="P28" s="64">
        <f>J28-L28</f>
        <v>270</v>
      </c>
      <c r="Q28" s="73"/>
      <c r="R28" s="74"/>
      <c r="S28" s="127">
        <v>9</v>
      </c>
    </row>
    <row r="29" spans="1:19" s="24" customFormat="1" ht="24.75" customHeight="1" thickBot="1">
      <c r="A29" s="55" t="s">
        <v>178</v>
      </c>
      <c r="B29" s="50" t="s">
        <v>179</v>
      </c>
      <c r="C29" s="67"/>
      <c r="D29" s="67"/>
      <c r="E29" s="68"/>
      <c r="F29" s="69"/>
      <c r="G29" s="70">
        <v>3</v>
      </c>
      <c r="H29" s="71"/>
      <c r="I29" s="72"/>
      <c r="J29" s="38">
        <f>K29*30</f>
        <v>90</v>
      </c>
      <c r="K29" s="39">
        <v>3</v>
      </c>
      <c r="L29" s="39">
        <v>0</v>
      </c>
      <c r="M29" s="51"/>
      <c r="N29" s="51"/>
      <c r="O29" s="51"/>
      <c r="P29" s="64">
        <f>J29-L29</f>
        <v>90</v>
      </c>
      <c r="Q29" s="73"/>
      <c r="R29" s="74"/>
      <c r="S29" s="127">
        <v>3</v>
      </c>
    </row>
    <row r="30" spans="1:19" s="24" customFormat="1" ht="24.75" customHeight="1">
      <c r="A30" s="55" t="s">
        <v>177</v>
      </c>
      <c r="B30" s="50" t="s">
        <v>165</v>
      </c>
      <c r="C30" s="67"/>
      <c r="D30" s="67"/>
      <c r="E30" s="68"/>
      <c r="F30" s="69"/>
      <c r="G30" s="70">
        <v>3</v>
      </c>
      <c r="H30" s="71"/>
      <c r="I30" s="72"/>
      <c r="J30" s="38">
        <f>K30*30</f>
        <v>270</v>
      </c>
      <c r="K30" s="39">
        <v>9</v>
      </c>
      <c r="L30" s="39">
        <v>0</v>
      </c>
      <c r="M30" s="51"/>
      <c r="N30" s="51"/>
      <c r="O30" s="51"/>
      <c r="P30" s="64">
        <f>J30-L30</f>
        <v>270</v>
      </c>
      <c r="Q30" s="73">
        <v>3</v>
      </c>
      <c r="R30" s="74">
        <v>3</v>
      </c>
      <c r="S30" s="74">
        <v>3</v>
      </c>
    </row>
    <row r="31" spans="1:19" s="23" customFormat="1" ht="23.25" customHeight="1" thickBot="1">
      <c r="A31" s="310" t="s">
        <v>99</v>
      </c>
      <c r="B31" s="311"/>
      <c r="C31" s="295"/>
      <c r="D31" s="295"/>
      <c r="E31" s="296"/>
      <c r="F31" s="294"/>
      <c r="G31" s="295"/>
      <c r="H31" s="296"/>
      <c r="I31" s="53"/>
      <c r="J31" s="44">
        <f aca="true" t="shared" si="2" ref="J31:S31">SUM(J27:J30)</f>
        <v>780</v>
      </c>
      <c r="K31" s="45">
        <f t="shared" si="2"/>
        <v>26</v>
      </c>
      <c r="L31" s="45">
        <f t="shared" si="2"/>
        <v>0</v>
      </c>
      <c r="M31" s="45">
        <f t="shared" si="2"/>
        <v>0</v>
      </c>
      <c r="N31" s="45">
        <f t="shared" si="2"/>
        <v>0</v>
      </c>
      <c r="O31" s="45">
        <f t="shared" si="2"/>
        <v>0</v>
      </c>
      <c r="P31" s="54">
        <f t="shared" si="2"/>
        <v>780</v>
      </c>
      <c r="Q31" s="44">
        <f t="shared" si="2"/>
        <v>3</v>
      </c>
      <c r="R31" s="45">
        <f t="shared" si="2"/>
        <v>8</v>
      </c>
      <c r="S31" s="54">
        <f t="shared" si="2"/>
        <v>15</v>
      </c>
    </row>
    <row r="32" spans="1:21" s="23" customFormat="1" ht="23.25" customHeight="1" thickBot="1">
      <c r="A32" s="265" t="s">
        <v>100</v>
      </c>
      <c r="B32" s="266"/>
      <c r="C32" s="267"/>
      <c r="D32" s="267"/>
      <c r="E32" s="267"/>
      <c r="F32" s="267">
        <v>2</v>
      </c>
      <c r="G32" s="267"/>
      <c r="H32" s="267"/>
      <c r="I32" s="121"/>
      <c r="J32" s="75">
        <f aca="true" t="shared" si="3" ref="J32:S32">SUM(J15,J24,J31)</f>
        <v>1980</v>
      </c>
      <c r="K32" s="75">
        <f t="shared" si="3"/>
        <v>66</v>
      </c>
      <c r="L32" s="75">
        <f t="shared" si="3"/>
        <v>240</v>
      </c>
      <c r="M32" s="75">
        <f t="shared" si="3"/>
        <v>80</v>
      </c>
      <c r="N32" s="75">
        <f t="shared" si="3"/>
        <v>160</v>
      </c>
      <c r="O32" s="75">
        <f t="shared" si="3"/>
        <v>0</v>
      </c>
      <c r="P32" s="75">
        <f t="shared" si="3"/>
        <v>1740</v>
      </c>
      <c r="Q32" s="75">
        <f t="shared" si="3"/>
        <v>25</v>
      </c>
      <c r="R32" s="75">
        <f t="shared" si="3"/>
        <v>23</v>
      </c>
      <c r="S32" s="75">
        <f t="shared" si="3"/>
        <v>18</v>
      </c>
      <c r="T32" s="22"/>
      <c r="U32" s="22"/>
    </row>
    <row r="33" spans="1:20" s="23" customFormat="1" ht="15" customHeight="1" thickBot="1">
      <c r="A33" s="275"/>
      <c r="B33" s="299"/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300"/>
      <c r="T33" s="133"/>
    </row>
    <row r="34" spans="1:20" s="23" customFormat="1" ht="28.5" customHeight="1" thickBot="1">
      <c r="A34" s="275" t="s">
        <v>101</v>
      </c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7"/>
      <c r="T34" s="100"/>
    </row>
    <row r="35" spans="1:20" s="21" customFormat="1" ht="29.25" customHeight="1" thickBot="1">
      <c r="A35" s="275" t="s">
        <v>142</v>
      </c>
      <c r="B35" s="299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300"/>
      <c r="T35" s="130"/>
    </row>
    <row r="36" spans="1:20" s="21" customFormat="1" ht="29.25" customHeight="1">
      <c r="A36" s="33" t="s">
        <v>146</v>
      </c>
      <c r="B36" s="42" t="s">
        <v>144</v>
      </c>
      <c r="C36" s="48"/>
      <c r="D36" s="48"/>
      <c r="E36" s="49"/>
      <c r="F36" s="364">
        <v>1</v>
      </c>
      <c r="G36" s="365"/>
      <c r="H36" s="366"/>
      <c r="I36" s="116"/>
      <c r="J36" s="38">
        <v>150</v>
      </c>
      <c r="K36" s="39">
        <v>5</v>
      </c>
      <c r="L36" s="39">
        <v>50</v>
      </c>
      <c r="M36" s="40">
        <v>20</v>
      </c>
      <c r="N36" s="40">
        <v>30</v>
      </c>
      <c r="O36" s="40"/>
      <c r="P36" s="41">
        <f>J36-L36</f>
        <v>100</v>
      </c>
      <c r="Q36" s="98">
        <v>5</v>
      </c>
      <c r="R36" s="39"/>
      <c r="S36" s="64"/>
      <c r="T36" s="130"/>
    </row>
    <row r="37" spans="1:20" s="21" customFormat="1" ht="29.25" customHeight="1" thickBot="1">
      <c r="A37" s="101" t="s">
        <v>147</v>
      </c>
      <c r="B37" s="102" t="s">
        <v>145</v>
      </c>
      <c r="C37" s="103"/>
      <c r="D37" s="103"/>
      <c r="E37" s="104"/>
      <c r="F37" s="105"/>
      <c r="G37" s="99">
        <v>2</v>
      </c>
      <c r="H37" s="106"/>
      <c r="I37" s="107"/>
      <c r="J37" s="108">
        <v>120</v>
      </c>
      <c r="K37" s="109">
        <v>4</v>
      </c>
      <c r="L37" s="109">
        <v>40</v>
      </c>
      <c r="M37" s="110">
        <v>10</v>
      </c>
      <c r="N37" s="110">
        <v>30</v>
      </c>
      <c r="O37" s="110"/>
      <c r="P37" s="111">
        <f>J37-L37</f>
        <v>80</v>
      </c>
      <c r="Q37" s="112"/>
      <c r="R37" s="109">
        <v>4</v>
      </c>
      <c r="S37" s="128"/>
      <c r="T37" s="130"/>
    </row>
    <row r="38" spans="1:20" s="21" customFormat="1" ht="29.25" customHeight="1" thickBot="1">
      <c r="A38" s="287" t="s">
        <v>143</v>
      </c>
      <c r="B38" s="288"/>
      <c r="C38" s="269"/>
      <c r="D38" s="269"/>
      <c r="E38" s="270"/>
      <c r="F38" s="268">
        <v>2</v>
      </c>
      <c r="G38" s="269"/>
      <c r="H38" s="270"/>
      <c r="I38" s="113"/>
      <c r="J38" s="114">
        <f>SUM(J36:J37)</f>
        <v>270</v>
      </c>
      <c r="K38" s="114">
        <f aca="true" t="shared" si="4" ref="K38:S38">SUM(K36:K37)</f>
        <v>9</v>
      </c>
      <c r="L38" s="114">
        <f t="shared" si="4"/>
        <v>90</v>
      </c>
      <c r="M38" s="114">
        <f t="shared" si="4"/>
        <v>30</v>
      </c>
      <c r="N38" s="114">
        <f t="shared" si="4"/>
        <v>60</v>
      </c>
      <c r="O38" s="114">
        <f t="shared" si="4"/>
        <v>0</v>
      </c>
      <c r="P38" s="114">
        <f t="shared" si="4"/>
        <v>180</v>
      </c>
      <c r="Q38" s="114">
        <f t="shared" si="4"/>
        <v>5</v>
      </c>
      <c r="R38" s="114">
        <f t="shared" si="4"/>
        <v>4</v>
      </c>
      <c r="S38" s="75">
        <f t="shared" si="4"/>
        <v>0</v>
      </c>
      <c r="T38" s="130"/>
    </row>
    <row r="39" spans="1:20" s="21" customFormat="1" ht="29.25" customHeight="1">
      <c r="A39" s="271" t="s">
        <v>158</v>
      </c>
      <c r="B39" s="272"/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3"/>
      <c r="T39" s="100"/>
    </row>
    <row r="40" spans="1:20" s="18" customFormat="1" ht="25.5" customHeight="1">
      <c r="A40" s="33" t="s">
        <v>148</v>
      </c>
      <c r="B40" s="42" t="s">
        <v>153</v>
      </c>
      <c r="C40" s="48"/>
      <c r="D40" s="48"/>
      <c r="E40" s="49"/>
      <c r="F40" s="77"/>
      <c r="G40" s="67">
        <v>2</v>
      </c>
      <c r="H40" s="68"/>
      <c r="I40" s="116"/>
      <c r="J40" s="38">
        <f>K40*30</f>
        <v>90</v>
      </c>
      <c r="K40" s="39">
        <v>3</v>
      </c>
      <c r="L40" s="39">
        <v>18</v>
      </c>
      <c r="M40" s="40">
        <v>6</v>
      </c>
      <c r="N40" s="40">
        <v>12</v>
      </c>
      <c r="O40" s="40"/>
      <c r="P40" s="41">
        <f>J40-L40</f>
        <v>72</v>
      </c>
      <c r="Q40" s="98"/>
      <c r="R40" s="39">
        <v>3</v>
      </c>
      <c r="S40" s="64"/>
      <c r="T40" s="131"/>
    </row>
    <row r="41" spans="1:20" s="18" customFormat="1" ht="24.75" customHeight="1">
      <c r="A41" s="33" t="s">
        <v>149</v>
      </c>
      <c r="B41" s="42" t="s">
        <v>154</v>
      </c>
      <c r="C41" s="48"/>
      <c r="D41" s="48"/>
      <c r="E41" s="49"/>
      <c r="F41" s="284">
        <v>3</v>
      </c>
      <c r="G41" s="285"/>
      <c r="H41" s="286"/>
      <c r="I41" s="116"/>
      <c r="J41" s="38">
        <f>K41*30</f>
        <v>90</v>
      </c>
      <c r="K41" s="39">
        <v>3</v>
      </c>
      <c r="L41" s="39">
        <v>18</v>
      </c>
      <c r="M41" s="40">
        <v>6</v>
      </c>
      <c r="N41" s="40">
        <v>12</v>
      </c>
      <c r="O41" s="40"/>
      <c r="P41" s="41">
        <f>J41-L41</f>
        <v>72</v>
      </c>
      <c r="Q41" s="38"/>
      <c r="R41" s="98"/>
      <c r="S41" s="64">
        <v>3</v>
      </c>
      <c r="T41" s="131"/>
    </row>
    <row r="42" spans="1:20" s="18" customFormat="1" ht="24.75" customHeight="1">
      <c r="A42" s="33" t="s">
        <v>150</v>
      </c>
      <c r="B42" s="42" t="s">
        <v>155</v>
      </c>
      <c r="C42" s="48"/>
      <c r="D42" s="48"/>
      <c r="E42" s="49"/>
      <c r="F42" s="77"/>
      <c r="G42" s="67">
        <v>3</v>
      </c>
      <c r="H42" s="68"/>
      <c r="I42" s="116"/>
      <c r="J42" s="38">
        <f>K42*30</f>
        <v>90</v>
      </c>
      <c r="K42" s="39">
        <v>3</v>
      </c>
      <c r="L42" s="39">
        <v>18</v>
      </c>
      <c r="M42" s="40">
        <v>6</v>
      </c>
      <c r="N42" s="40">
        <v>12</v>
      </c>
      <c r="O42" s="40"/>
      <c r="P42" s="41">
        <f>J42-L42</f>
        <v>72</v>
      </c>
      <c r="Q42" s="38"/>
      <c r="R42" s="98"/>
      <c r="S42" s="64">
        <v>3</v>
      </c>
      <c r="T42" s="131"/>
    </row>
    <row r="43" spans="1:20" s="24" customFormat="1" ht="24.75" customHeight="1">
      <c r="A43" s="33" t="s">
        <v>151</v>
      </c>
      <c r="B43" s="42" t="s">
        <v>156</v>
      </c>
      <c r="C43" s="78"/>
      <c r="D43" s="78"/>
      <c r="E43" s="79"/>
      <c r="F43" s="278">
        <v>3</v>
      </c>
      <c r="G43" s="279"/>
      <c r="H43" s="280"/>
      <c r="I43" s="116"/>
      <c r="J43" s="38">
        <f>K43*30</f>
        <v>90</v>
      </c>
      <c r="K43" s="39">
        <v>3</v>
      </c>
      <c r="L43" s="39">
        <v>18</v>
      </c>
      <c r="M43" s="40">
        <v>6</v>
      </c>
      <c r="N43" s="40">
        <v>12</v>
      </c>
      <c r="O43" s="80"/>
      <c r="P43" s="41">
        <f>J43-L43</f>
        <v>72</v>
      </c>
      <c r="Q43" s="52"/>
      <c r="R43" s="76"/>
      <c r="S43" s="125">
        <v>3</v>
      </c>
      <c r="T43" s="132"/>
    </row>
    <row r="44" spans="1:20" s="24" customFormat="1" ht="24.75" customHeight="1" thickBot="1">
      <c r="A44" s="33" t="s">
        <v>152</v>
      </c>
      <c r="B44" s="42" t="s">
        <v>157</v>
      </c>
      <c r="C44" s="78"/>
      <c r="D44" s="78"/>
      <c r="E44" s="79"/>
      <c r="F44" s="281">
        <v>3</v>
      </c>
      <c r="G44" s="282"/>
      <c r="H44" s="283"/>
      <c r="I44" s="116"/>
      <c r="J44" s="38">
        <f>K44*30</f>
        <v>90</v>
      </c>
      <c r="K44" s="39">
        <v>3</v>
      </c>
      <c r="L44" s="39">
        <v>18</v>
      </c>
      <c r="M44" s="40">
        <v>6</v>
      </c>
      <c r="N44" s="40">
        <v>12</v>
      </c>
      <c r="O44" s="81"/>
      <c r="P44" s="41">
        <f>J44-L44</f>
        <v>72</v>
      </c>
      <c r="Q44" s="52"/>
      <c r="R44" s="76"/>
      <c r="S44" s="125">
        <v>3</v>
      </c>
      <c r="T44" s="132"/>
    </row>
    <row r="45" spans="1:20" s="23" customFormat="1" ht="25.5" customHeight="1" thickBot="1">
      <c r="A45" s="287" t="s">
        <v>159</v>
      </c>
      <c r="B45" s="288"/>
      <c r="C45" s="289"/>
      <c r="D45" s="269"/>
      <c r="E45" s="290"/>
      <c r="F45" s="289">
        <v>5</v>
      </c>
      <c r="G45" s="269"/>
      <c r="H45" s="290"/>
      <c r="I45" s="121"/>
      <c r="J45" s="75">
        <f>SUM(J40:J44)</f>
        <v>450</v>
      </c>
      <c r="K45" s="75">
        <f>SUM(K40:K44)</f>
        <v>15</v>
      </c>
      <c r="L45" s="75">
        <f>SUM(L40:L44)</f>
        <v>90</v>
      </c>
      <c r="M45" s="75">
        <f>SUM(M40:M44)</f>
        <v>30</v>
      </c>
      <c r="N45" s="75">
        <f>SUM(N40:N44)</f>
        <v>60</v>
      </c>
      <c r="O45" s="75"/>
      <c r="P45" s="75">
        <f>SUM(P40:P44)</f>
        <v>360</v>
      </c>
      <c r="Q45" s="75">
        <v>0</v>
      </c>
      <c r="R45" s="75">
        <v>3</v>
      </c>
      <c r="S45" s="75">
        <v>12</v>
      </c>
      <c r="T45" s="133"/>
    </row>
    <row r="46" spans="1:20" s="21" customFormat="1" ht="34.5" customHeight="1" thickBot="1">
      <c r="A46" s="265" t="s">
        <v>160</v>
      </c>
      <c r="B46" s="266"/>
      <c r="C46" s="267"/>
      <c r="D46" s="267"/>
      <c r="E46" s="267"/>
      <c r="F46" s="267"/>
      <c r="G46" s="267"/>
      <c r="H46" s="267"/>
      <c r="I46" s="121"/>
      <c r="J46" s="75">
        <f>SUM(J38,J45)</f>
        <v>720</v>
      </c>
      <c r="K46" s="75">
        <f aca="true" t="shared" si="5" ref="K46:S46">SUM(K38,K45)</f>
        <v>24</v>
      </c>
      <c r="L46" s="75">
        <f t="shared" si="5"/>
        <v>180</v>
      </c>
      <c r="M46" s="75">
        <f t="shared" si="5"/>
        <v>60</v>
      </c>
      <c r="N46" s="75">
        <f t="shared" si="5"/>
        <v>120</v>
      </c>
      <c r="O46" s="75">
        <f t="shared" si="5"/>
        <v>0</v>
      </c>
      <c r="P46" s="75">
        <f t="shared" si="5"/>
        <v>540</v>
      </c>
      <c r="Q46" s="75">
        <f t="shared" si="5"/>
        <v>5</v>
      </c>
      <c r="R46" s="75">
        <f t="shared" si="5"/>
        <v>7</v>
      </c>
      <c r="S46" s="75">
        <f t="shared" si="5"/>
        <v>12</v>
      </c>
      <c r="T46" s="130"/>
    </row>
    <row r="47" spans="1:20" s="21" customFormat="1" ht="34.5" customHeight="1" thickBot="1">
      <c r="A47" s="263" t="s">
        <v>102</v>
      </c>
      <c r="B47" s="263"/>
      <c r="C47" s="264">
        <v>5</v>
      </c>
      <c r="D47" s="264"/>
      <c r="E47" s="264"/>
      <c r="F47" s="264">
        <v>16</v>
      </c>
      <c r="G47" s="264"/>
      <c r="H47" s="264"/>
      <c r="I47" s="121">
        <v>1</v>
      </c>
      <c r="J47" s="75">
        <f>SUM(J46,J32)</f>
        <v>2700</v>
      </c>
      <c r="K47" s="75">
        <f aca="true" t="shared" si="6" ref="K47:S47">SUM(K46,K32)</f>
        <v>90</v>
      </c>
      <c r="L47" s="75">
        <f t="shared" si="6"/>
        <v>420</v>
      </c>
      <c r="M47" s="75">
        <f t="shared" si="6"/>
        <v>140</v>
      </c>
      <c r="N47" s="75">
        <f t="shared" si="6"/>
        <v>280</v>
      </c>
      <c r="O47" s="75">
        <f t="shared" si="6"/>
        <v>0</v>
      </c>
      <c r="P47" s="75">
        <f t="shared" si="6"/>
        <v>2280</v>
      </c>
      <c r="Q47" s="75">
        <f t="shared" si="6"/>
        <v>30</v>
      </c>
      <c r="R47" s="75">
        <f t="shared" si="6"/>
        <v>30</v>
      </c>
      <c r="S47" s="75">
        <f t="shared" si="6"/>
        <v>30</v>
      </c>
      <c r="T47" s="130"/>
    </row>
    <row r="48" spans="1:20" ht="19.5" customHeight="1" thickBot="1">
      <c r="A48" s="82"/>
      <c r="B48" s="83"/>
      <c r="C48" s="118"/>
      <c r="D48" s="118"/>
      <c r="E48" s="118"/>
      <c r="F48" s="118"/>
      <c r="G48" s="118"/>
      <c r="H48" s="118"/>
      <c r="I48" s="118"/>
      <c r="J48" s="84"/>
      <c r="K48" s="85"/>
      <c r="L48" s="86"/>
      <c r="M48" s="86"/>
      <c r="N48" s="86"/>
      <c r="O48" s="86"/>
      <c r="P48" s="86"/>
      <c r="Q48" s="87"/>
      <c r="R48" s="87"/>
      <c r="S48" s="129"/>
      <c r="T48" s="131"/>
    </row>
    <row r="49" spans="1:20" ht="24.75" customHeight="1" thickBot="1">
      <c r="A49" s="261"/>
      <c r="B49" s="262"/>
      <c r="C49" s="274"/>
      <c r="D49" s="274"/>
      <c r="E49" s="274"/>
      <c r="F49" s="274"/>
      <c r="G49" s="274"/>
      <c r="H49" s="274"/>
      <c r="I49" s="115"/>
      <c r="J49" s="88"/>
      <c r="K49" s="89"/>
      <c r="L49" s="301" t="s">
        <v>81</v>
      </c>
      <c r="M49" s="258" t="s">
        <v>84</v>
      </c>
      <c r="N49" s="259"/>
      <c r="O49" s="259"/>
      <c r="P49" s="260"/>
      <c r="Q49" s="125">
        <v>3</v>
      </c>
      <c r="R49" s="90">
        <v>1</v>
      </c>
      <c r="S49" s="90"/>
      <c r="T49" s="131"/>
    </row>
    <row r="50" spans="1:20" ht="24.75" customHeight="1" thickBot="1">
      <c r="A50" s="261"/>
      <c r="B50" s="262"/>
      <c r="C50" s="274"/>
      <c r="D50" s="274"/>
      <c r="E50" s="274"/>
      <c r="F50" s="274"/>
      <c r="G50" s="274"/>
      <c r="H50" s="274"/>
      <c r="I50" s="115"/>
      <c r="J50" s="88"/>
      <c r="K50" s="89"/>
      <c r="L50" s="302"/>
      <c r="M50" s="258" t="s">
        <v>82</v>
      </c>
      <c r="N50" s="259"/>
      <c r="O50" s="259"/>
      <c r="P50" s="260"/>
      <c r="Q50" s="90">
        <v>2</v>
      </c>
      <c r="R50" s="90">
        <v>6</v>
      </c>
      <c r="S50" s="90">
        <v>9</v>
      </c>
      <c r="T50" s="131"/>
    </row>
    <row r="51" spans="1:20" ht="24.75" customHeight="1" thickBot="1">
      <c r="A51" s="261"/>
      <c r="B51" s="262"/>
      <c r="C51" s="274"/>
      <c r="D51" s="274"/>
      <c r="E51" s="274"/>
      <c r="F51" s="274"/>
      <c r="G51" s="274"/>
      <c r="H51" s="274"/>
      <c r="I51" s="115"/>
      <c r="J51" s="88"/>
      <c r="K51" s="89"/>
      <c r="L51" s="302"/>
      <c r="M51" s="258" t="s">
        <v>133</v>
      </c>
      <c r="N51" s="259"/>
      <c r="O51" s="259"/>
      <c r="P51" s="260"/>
      <c r="Q51" s="90">
        <v>0</v>
      </c>
      <c r="R51" s="90">
        <v>0</v>
      </c>
      <c r="S51" s="90">
        <v>0</v>
      </c>
      <c r="T51" s="131"/>
    </row>
    <row r="52" spans="1:20" ht="24.75" customHeight="1" thickBot="1">
      <c r="A52" s="261"/>
      <c r="B52" s="262"/>
      <c r="C52" s="274"/>
      <c r="D52" s="274"/>
      <c r="E52" s="274"/>
      <c r="F52" s="274"/>
      <c r="G52" s="274"/>
      <c r="H52" s="274"/>
      <c r="I52" s="115"/>
      <c r="J52" s="88"/>
      <c r="K52" s="89"/>
      <c r="L52" s="302"/>
      <c r="M52" s="258" t="s">
        <v>83</v>
      </c>
      <c r="N52" s="259"/>
      <c r="O52" s="259"/>
      <c r="P52" s="260"/>
      <c r="Q52" s="90">
        <f>COUNTIF($I$27:$I$30,1)</f>
        <v>0</v>
      </c>
      <c r="R52" s="90">
        <v>1</v>
      </c>
      <c r="S52" s="90">
        <v>2</v>
      </c>
      <c r="T52" s="131"/>
    </row>
    <row r="53" spans="1:20" ht="30" customHeight="1" thickBot="1">
      <c r="A53" s="292"/>
      <c r="B53" s="293"/>
      <c r="C53" s="291"/>
      <c r="D53" s="291"/>
      <c r="E53" s="291"/>
      <c r="F53" s="291"/>
      <c r="G53" s="291"/>
      <c r="H53" s="291"/>
      <c r="I53" s="117"/>
      <c r="J53" s="91"/>
      <c r="K53" s="92"/>
      <c r="L53" s="303"/>
      <c r="M53" s="306" t="s">
        <v>85</v>
      </c>
      <c r="N53" s="307"/>
      <c r="O53" s="307"/>
      <c r="P53" s="308"/>
      <c r="Q53" s="93">
        <f>SUM(Q49:Q52)</f>
        <v>5</v>
      </c>
      <c r="R53" s="93">
        <v>8</v>
      </c>
      <c r="S53" s="93">
        <v>8</v>
      </c>
      <c r="T53" s="131"/>
    </row>
  </sheetData>
  <sheetProtection deleteRows="0"/>
  <mergeCells count="81">
    <mergeCell ref="F24:H24"/>
    <mergeCell ref="Q2:S2"/>
    <mergeCell ref="Q5:S5"/>
    <mergeCell ref="F36:H36"/>
    <mergeCell ref="A38:B38"/>
    <mergeCell ref="O4:O7"/>
    <mergeCell ref="A17:S17"/>
    <mergeCell ref="Q7:S7"/>
    <mergeCell ref="C8:E8"/>
    <mergeCell ref="F8:H8"/>
    <mergeCell ref="A9:S9"/>
    <mergeCell ref="P3:P7"/>
    <mergeCell ref="J2:P2"/>
    <mergeCell ref="A25:S25"/>
    <mergeCell ref="A16:S16"/>
    <mergeCell ref="Q3:R3"/>
    <mergeCell ref="F4:H7"/>
    <mergeCell ref="M3:O3"/>
    <mergeCell ref="K3:K7"/>
    <mergeCell ref="L3:L7"/>
    <mergeCell ref="A24:B24"/>
    <mergeCell ref="A15:B15"/>
    <mergeCell ref="A1:S1"/>
    <mergeCell ref="B2:B7"/>
    <mergeCell ref="I4:I7"/>
    <mergeCell ref="M4:M7"/>
    <mergeCell ref="C2:I3"/>
    <mergeCell ref="A2:A7"/>
    <mergeCell ref="C4:E7"/>
    <mergeCell ref="N4:N7"/>
    <mergeCell ref="J3:J7"/>
    <mergeCell ref="M53:P53"/>
    <mergeCell ref="C15:E15"/>
    <mergeCell ref="F15:H15"/>
    <mergeCell ref="A32:B32"/>
    <mergeCell ref="F45:H45"/>
    <mergeCell ref="A10:S10"/>
    <mergeCell ref="A26:S26"/>
    <mergeCell ref="A31:B31"/>
    <mergeCell ref="C31:E31"/>
    <mergeCell ref="F31:H31"/>
    <mergeCell ref="A51:B51"/>
    <mergeCell ref="C24:E24"/>
    <mergeCell ref="C38:E38"/>
    <mergeCell ref="M52:P52"/>
    <mergeCell ref="A49:B49"/>
    <mergeCell ref="A33:S33"/>
    <mergeCell ref="A35:S35"/>
    <mergeCell ref="L49:L53"/>
    <mergeCell ref="F49:H49"/>
    <mergeCell ref="C53:E53"/>
    <mergeCell ref="F53:H53"/>
    <mergeCell ref="C51:E51"/>
    <mergeCell ref="A52:B52"/>
    <mergeCell ref="C50:E50"/>
    <mergeCell ref="C52:E52"/>
    <mergeCell ref="F52:H52"/>
    <mergeCell ref="A53:B53"/>
    <mergeCell ref="C32:E32"/>
    <mergeCell ref="F32:H32"/>
    <mergeCell ref="F43:H43"/>
    <mergeCell ref="F44:H44"/>
    <mergeCell ref="F41:H41"/>
    <mergeCell ref="A45:B45"/>
    <mergeCell ref="C45:E45"/>
    <mergeCell ref="F38:H38"/>
    <mergeCell ref="M49:P49"/>
    <mergeCell ref="A39:S39"/>
    <mergeCell ref="F51:H51"/>
    <mergeCell ref="F47:H47"/>
    <mergeCell ref="A34:S34"/>
    <mergeCell ref="C49:E49"/>
    <mergeCell ref="F50:H50"/>
    <mergeCell ref="M51:P51"/>
    <mergeCell ref="A50:B50"/>
    <mergeCell ref="M50:P50"/>
    <mergeCell ref="A47:B47"/>
    <mergeCell ref="C47:E47"/>
    <mergeCell ref="A46:B46"/>
    <mergeCell ref="C46:E46"/>
    <mergeCell ref="F46:H46"/>
  </mergeCells>
  <conditionalFormatting sqref="R49:S49">
    <cfRule type="cellIs" priority="381" dxfId="35" operator="greaterThan" stopIfTrue="1">
      <formula>2</formula>
    </cfRule>
  </conditionalFormatting>
  <conditionalFormatting sqref="K27 K40:K44 K11:K14 K18:K21">
    <cfRule type="cellIs" priority="295" dxfId="35" operator="lessThan" stopIfTrue="1">
      <formula>3</formula>
    </cfRule>
  </conditionalFormatting>
  <conditionalFormatting sqref="L40:L44">
    <cfRule type="cellIs" priority="244" dxfId="3" operator="notEqual" stopIfTrue="1">
      <formula>M40+N40+O40</formula>
    </cfRule>
  </conditionalFormatting>
  <conditionalFormatting sqref="L21">
    <cfRule type="cellIs" priority="243" dxfId="3" operator="notEqual" stopIfTrue="1">
      <formula>M21+N21+O21</formula>
    </cfRule>
  </conditionalFormatting>
  <conditionalFormatting sqref="L27">
    <cfRule type="cellIs" priority="203" dxfId="3" operator="notEqual" stopIfTrue="1">
      <formula>M27+N27+O27</formula>
    </cfRule>
  </conditionalFormatting>
  <conditionalFormatting sqref="L43">
    <cfRule type="cellIs" priority="185" dxfId="3" operator="notEqual" stopIfTrue="1">
      <formula>M43+N43+O43</formula>
    </cfRule>
  </conditionalFormatting>
  <conditionalFormatting sqref="L40">
    <cfRule type="cellIs" priority="190" dxfId="3" operator="notEqual" stopIfTrue="1">
      <formula>M40+N40+O40</formula>
    </cfRule>
  </conditionalFormatting>
  <conditionalFormatting sqref="L41">
    <cfRule type="cellIs" priority="189" dxfId="3" operator="notEqual" stopIfTrue="1">
      <formula>M41+N41+O41</formula>
    </cfRule>
  </conditionalFormatting>
  <conditionalFormatting sqref="L42">
    <cfRule type="cellIs" priority="188" dxfId="3" operator="notEqual" stopIfTrue="1">
      <formula>M42+N42+O42</formula>
    </cfRule>
  </conditionalFormatting>
  <conditionalFormatting sqref="L44">
    <cfRule type="cellIs" priority="184" dxfId="3" operator="notEqual" stopIfTrue="1">
      <formula>M44+N44+O44</formula>
    </cfRule>
  </conditionalFormatting>
  <conditionalFormatting sqref="Q53:S53">
    <cfRule type="cellIs" priority="59" dxfId="3" operator="greaterThan" stopIfTrue="1">
      <formula>8</formula>
    </cfRule>
  </conditionalFormatting>
  <conditionalFormatting sqref="K31">
    <cfRule type="cellIs" priority="50" dxfId="3" operator="lessThan" stopIfTrue="1">
      <formula>18</formula>
    </cfRule>
  </conditionalFormatting>
  <conditionalFormatting sqref="K36:K37">
    <cfRule type="cellIs" priority="40" dxfId="35" operator="lessThan" stopIfTrue="1">
      <formula>3</formula>
    </cfRule>
  </conditionalFormatting>
  <conditionalFormatting sqref="L20">
    <cfRule type="cellIs" priority="30" dxfId="3" operator="notEqual" stopIfTrue="1">
      <formula>M20+N20+O20</formula>
    </cfRule>
  </conditionalFormatting>
  <conditionalFormatting sqref="L29">
    <cfRule type="cellIs" priority="22" dxfId="3" operator="notEqual" stopIfTrue="1">
      <formula>M29+N29+O29</formula>
    </cfRule>
  </conditionalFormatting>
  <conditionalFormatting sqref="K23">
    <cfRule type="cellIs" priority="25" dxfId="35" operator="lessThan" stopIfTrue="1">
      <formula>3</formula>
    </cfRule>
  </conditionalFormatting>
  <conditionalFormatting sqref="L23">
    <cfRule type="cellIs" priority="24" dxfId="3" operator="notEqual" stopIfTrue="1">
      <formula>M23+N23+O23</formula>
    </cfRule>
  </conditionalFormatting>
  <conditionalFormatting sqref="K29">
    <cfRule type="cellIs" priority="23" dxfId="35" operator="lessThan" stopIfTrue="1">
      <formula>3</formula>
    </cfRule>
  </conditionalFormatting>
  <conditionalFormatting sqref="L14">
    <cfRule type="cellIs" priority="16" dxfId="3" operator="notEqual" stopIfTrue="1">
      <formula>M14+N14+O14</formula>
    </cfRule>
  </conditionalFormatting>
  <conditionalFormatting sqref="K30">
    <cfRule type="cellIs" priority="21" dxfId="35" operator="lessThan" stopIfTrue="1">
      <formula>3</formula>
    </cfRule>
  </conditionalFormatting>
  <conditionalFormatting sqref="L30">
    <cfRule type="cellIs" priority="20" dxfId="3" operator="notEqual" stopIfTrue="1">
      <formula>M30+N30+O30</formula>
    </cfRule>
  </conditionalFormatting>
  <conditionalFormatting sqref="L11">
    <cfRule type="cellIs" priority="18" dxfId="3" operator="notEqual" stopIfTrue="1">
      <formula>M11+N11+O11</formula>
    </cfRule>
  </conditionalFormatting>
  <conditionalFormatting sqref="L12">
    <cfRule type="cellIs" priority="17" dxfId="3" operator="notEqual" stopIfTrue="1">
      <formula>M12+N12+O12</formula>
    </cfRule>
  </conditionalFormatting>
  <conditionalFormatting sqref="L13">
    <cfRule type="cellIs" priority="14" dxfId="3" operator="notEqual" stopIfTrue="1">
      <formula>M13+N13+O13</formula>
    </cfRule>
  </conditionalFormatting>
  <conditionalFormatting sqref="L36:L37">
    <cfRule type="cellIs" priority="7" dxfId="3" operator="notEqual" stopIfTrue="1">
      <formula>M36+N36+O36</formula>
    </cfRule>
  </conditionalFormatting>
  <conditionalFormatting sqref="L19">
    <cfRule type="cellIs" priority="12" dxfId="3" operator="notEqual" stopIfTrue="1">
      <formula>M19+N19+O19</formula>
    </cfRule>
  </conditionalFormatting>
  <conditionalFormatting sqref="L18">
    <cfRule type="cellIs" priority="10" dxfId="3" operator="notEqual" stopIfTrue="1">
      <formula>M18+N18+O18</formula>
    </cfRule>
  </conditionalFormatting>
  <conditionalFormatting sqref="L37">
    <cfRule type="cellIs" priority="6" dxfId="3" operator="notEqual" stopIfTrue="1">
      <formula>M37+N37+O37</formula>
    </cfRule>
  </conditionalFormatting>
  <conditionalFormatting sqref="L36:L37">
    <cfRule type="cellIs" priority="5" dxfId="3" operator="notEqual" stopIfTrue="1">
      <formula>M36+N36+O36</formula>
    </cfRule>
  </conditionalFormatting>
  <conditionalFormatting sqref="K22">
    <cfRule type="cellIs" priority="4" dxfId="35" operator="lessThan" stopIfTrue="1">
      <formula>3</formula>
    </cfRule>
  </conditionalFormatting>
  <conditionalFormatting sqref="L22">
    <cfRule type="cellIs" priority="3" dxfId="3" operator="notEqual" stopIfTrue="1">
      <formula>M22+N22+O22</formula>
    </cfRule>
  </conditionalFormatting>
  <conditionalFormatting sqref="L28">
    <cfRule type="cellIs" priority="1" dxfId="3" operator="notEqual" stopIfTrue="1">
      <formula>M28+N28+O28</formula>
    </cfRule>
  </conditionalFormatting>
  <conditionalFormatting sqref="K28">
    <cfRule type="cellIs" priority="2" dxfId="35" operator="lessThan" stopIfTrue="1">
      <formula>3</formula>
    </cfRule>
  </conditionalFormatting>
  <printOptions horizontalCentered="1"/>
  <pageMargins left="0.3937007874015748" right="0.1968503937007874" top="0.3937007874015748" bottom="0.3937007874015748" header="0.5118110236220472" footer="0.5118110236220472"/>
  <pageSetup fitToHeight="5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U34"/>
  <sheetViews>
    <sheetView zoomScale="55" zoomScaleNormal="55" zoomScalePageLayoutView="0" workbookViewId="0" topLeftCell="A1">
      <selection activeCell="I6" sqref="I6"/>
    </sheetView>
  </sheetViews>
  <sheetFormatPr defaultColWidth="9.00390625" defaultRowHeight="12.75"/>
  <cols>
    <col min="1" max="21" width="8.625" style="11" customWidth="1"/>
    <col min="22" max="16384" width="8.875" style="11" customWidth="1"/>
  </cols>
  <sheetData>
    <row r="1" ht="5.25" customHeight="1"/>
    <row r="2" spans="1:21" s="26" customFormat="1" ht="19.5" customHeight="1" thickBot="1">
      <c r="A2" s="445" t="s">
        <v>107</v>
      </c>
      <c r="B2" s="445"/>
      <c r="C2" s="445"/>
      <c r="D2" s="136"/>
      <c r="E2" s="137"/>
      <c r="F2" s="137"/>
      <c r="G2" s="137"/>
      <c r="H2" s="138"/>
      <c r="I2" s="139"/>
      <c r="J2" s="139"/>
      <c r="K2" s="140"/>
      <c r="L2" s="141"/>
      <c r="M2" s="445" t="s">
        <v>108</v>
      </c>
      <c r="N2" s="445"/>
      <c r="O2" s="445"/>
      <c r="P2" s="445"/>
      <c r="Q2" s="139"/>
      <c r="R2" s="139"/>
      <c r="S2" s="139"/>
      <c r="T2" s="139"/>
      <c r="U2" s="139"/>
    </row>
    <row r="3" spans="1:21" s="26" customFormat="1" ht="16.5" customHeight="1">
      <c r="A3" s="407" t="s">
        <v>44</v>
      </c>
      <c r="B3" s="446" t="s">
        <v>45</v>
      </c>
      <c r="C3" s="446"/>
      <c r="D3" s="446"/>
      <c r="E3" s="446"/>
      <c r="F3" s="446"/>
      <c r="G3" s="446"/>
      <c r="H3" s="448" t="s">
        <v>46</v>
      </c>
      <c r="I3" s="446" t="s">
        <v>47</v>
      </c>
      <c r="J3" s="446"/>
      <c r="K3" s="450"/>
      <c r="L3" s="141"/>
      <c r="M3" s="407" t="s">
        <v>48</v>
      </c>
      <c r="N3" s="408"/>
      <c r="O3" s="431" t="s">
        <v>49</v>
      </c>
      <c r="P3" s="432"/>
      <c r="Q3" s="432"/>
      <c r="R3" s="432"/>
      <c r="S3" s="432"/>
      <c r="T3" s="433"/>
      <c r="U3" s="417" t="s">
        <v>46</v>
      </c>
    </row>
    <row r="4" spans="1:21" s="26" customFormat="1" ht="16.5" customHeight="1">
      <c r="A4" s="409"/>
      <c r="B4" s="447"/>
      <c r="C4" s="447"/>
      <c r="D4" s="447"/>
      <c r="E4" s="447"/>
      <c r="F4" s="447"/>
      <c r="G4" s="447"/>
      <c r="H4" s="449"/>
      <c r="I4" s="447" t="s">
        <v>50</v>
      </c>
      <c r="J4" s="420" t="s">
        <v>51</v>
      </c>
      <c r="K4" s="421"/>
      <c r="L4" s="141"/>
      <c r="M4" s="409"/>
      <c r="N4" s="410"/>
      <c r="O4" s="434"/>
      <c r="P4" s="435"/>
      <c r="Q4" s="435"/>
      <c r="R4" s="435"/>
      <c r="S4" s="435"/>
      <c r="T4" s="436"/>
      <c r="U4" s="418"/>
    </row>
    <row r="5" spans="1:21" s="26" customFormat="1" ht="27" customHeight="1">
      <c r="A5" s="409"/>
      <c r="B5" s="447"/>
      <c r="C5" s="447"/>
      <c r="D5" s="447"/>
      <c r="E5" s="447"/>
      <c r="F5" s="447"/>
      <c r="G5" s="447"/>
      <c r="H5" s="449"/>
      <c r="I5" s="447"/>
      <c r="J5" s="420"/>
      <c r="K5" s="421"/>
      <c r="L5" s="141"/>
      <c r="M5" s="409"/>
      <c r="N5" s="410"/>
      <c r="O5" s="437"/>
      <c r="P5" s="438"/>
      <c r="Q5" s="438"/>
      <c r="R5" s="438"/>
      <c r="S5" s="438"/>
      <c r="T5" s="439"/>
      <c r="U5" s="419"/>
    </row>
    <row r="6" spans="1:21" s="26" customFormat="1" ht="30" customHeight="1">
      <c r="A6" s="142" t="str">
        <f>ЗМІСТ!A27</f>
        <v>ОК. 11</v>
      </c>
      <c r="B6" s="422" t="str">
        <f>ЗМІСТ!B27</f>
        <v>Педагогічна (інспекторсько-методична) практика</v>
      </c>
      <c r="C6" s="422"/>
      <c r="D6" s="422"/>
      <c r="E6" s="422"/>
      <c r="F6" s="422"/>
      <c r="G6" s="422"/>
      <c r="H6" s="143">
        <f>ЗМІСТ!G27</f>
        <v>2</v>
      </c>
      <c r="I6" s="144">
        <v>5</v>
      </c>
      <c r="J6" s="423"/>
      <c r="K6" s="424"/>
      <c r="L6" s="141"/>
      <c r="M6" s="425" t="s">
        <v>105</v>
      </c>
      <c r="N6" s="426"/>
      <c r="O6" s="385" t="s">
        <v>130</v>
      </c>
      <c r="P6" s="386"/>
      <c r="Q6" s="386"/>
      <c r="R6" s="386"/>
      <c r="S6" s="386"/>
      <c r="T6" s="387"/>
      <c r="U6" s="442">
        <v>3</v>
      </c>
    </row>
    <row r="7" spans="1:21" s="26" customFormat="1" ht="30" customHeight="1">
      <c r="A7" s="226" t="str">
        <f>ЗМІСТ!A28</f>
        <v>ОК. 12</v>
      </c>
      <c r="B7" s="422" t="str">
        <f>ЗМІСТ!B28</f>
        <v>Педагогічна (виробнича практика у закладах дошкільної освіти)</v>
      </c>
      <c r="C7" s="422"/>
      <c r="D7" s="422"/>
      <c r="E7" s="422"/>
      <c r="F7" s="422"/>
      <c r="G7" s="422"/>
      <c r="H7" s="228">
        <f>ЗМІСТ!G28</f>
        <v>3</v>
      </c>
      <c r="I7" s="227">
        <v>6</v>
      </c>
      <c r="J7" s="423"/>
      <c r="K7" s="424"/>
      <c r="L7" s="141"/>
      <c r="M7" s="427"/>
      <c r="N7" s="428"/>
      <c r="O7" s="388"/>
      <c r="P7" s="389"/>
      <c r="Q7" s="389"/>
      <c r="R7" s="389"/>
      <c r="S7" s="389"/>
      <c r="T7" s="390"/>
      <c r="U7" s="443"/>
    </row>
    <row r="8" spans="1:21" s="26" customFormat="1" ht="30" customHeight="1">
      <c r="A8" s="226" t="str">
        <f>ЗМІСТ!A29</f>
        <v>ОК. 13</v>
      </c>
      <c r="B8" s="382" t="str">
        <f>ЗМІСТ!B29</f>
        <v>Педагогічна (переддипломна) практика</v>
      </c>
      <c r="C8" s="383"/>
      <c r="D8" s="383"/>
      <c r="E8" s="383"/>
      <c r="F8" s="383"/>
      <c r="G8" s="384"/>
      <c r="H8" s="228">
        <f>ЗМІСТ!G29</f>
        <v>3</v>
      </c>
      <c r="I8" s="227">
        <f>ROUNDDOWN(SUM(ЗМІСТ!Q29:S29)/1.5,0)</f>
        <v>2</v>
      </c>
      <c r="J8" s="228"/>
      <c r="K8" s="229"/>
      <c r="L8" s="141"/>
      <c r="M8" s="427"/>
      <c r="N8" s="428"/>
      <c r="O8" s="388"/>
      <c r="P8" s="389"/>
      <c r="Q8" s="389"/>
      <c r="R8" s="389"/>
      <c r="S8" s="389"/>
      <c r="T8" s="390"/>
      <c r="U8" s="443"/>
    </row>
    <row r="9" spans="1:21" s="26" customFormat="1" ht="30" customHeight="1">
      <c r="A9" s="142"/>
      <c r="B9" s="422"/>
      <c r="C9" s="422"/>
      <c r="D9" s="422"/>
      <c r="E9" s="422"/>
      <c r="F9" s="422"/>
      <c r="G9" s="422"/>
      <c r="H9" s="143"/>
      <c r="I9" s="144"/>
      <c r="J9" s="423"/>
      <c r="K9" s="424"/>
      <c r="L9" s="141"/>
      <c r="M9" s="427"/>
      <c r="N9" s="428"/>
      <c r="O9" s="388"/>
      <c r="P9" s="389"/>
      <c r="Q9" s="389"/>
      <c r="R9" s="389"/>
      <c r="S9" s="389"/>
      <c r="T9" s="390"/>
      <c r="U9" s="443"/>
    </row>
    <row r="10" spans="1:21" s="26" customFormat="1" ht="30" customHeight="1" thickBot="1">
      <c r="A10" s="145"/>
      <c r="B10" s="414"/>
      <c r="C10" s="414"/>
      <c r="D10" s="414"/>
      <c r="E10" s="414"/>
      <c r="F10" s="414"/>
      <c r="G10" s="414"/>
      <c r="H10" s="146"/>
      <c r="I10" s="147"/>
      <c r="J10" s="415"/>
      <c r="K10" s="416"/>
      <c r="L10" s="148"/>
      <c r="M10" s="429"/>
      <c r="N10" s="430"/>
      <c r="O10" s="391"/>
      <c r="P10" s="392"/>
      <c r="Q10" s="392"/>
      <c r="R10" s="392"/>
      <c r="S10" s="392"/>
      <c r="T10" s="393"/>
      <c r="U10" s="444"/>
    </row>
    <row r="11" spans="1:21" ht="12.75">
      <c r="A11" s="149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</row>
    <row r="12" spans="1:21" ht="3" customHeight="1">
      <c r="A12" s="149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</row>
    <row r="13" spans="1:21" ht="19.5" customHeight="1" thickBot="1">
      <c r="A13" s="398" t="s">
        <v>52</v>
      </c>
      <c r="B13" s="398"/>
      <c r="C13" s="398"/>
      <c r="D13" s="398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</row>
    <row r="14" spans="1:21" ht="24.75" customHeight="1">
      <c r="A14" s="440" t="s">
        <v>53</v>
      </c>
      <c r="B14" s="441"/>
      <c r="C14" s="441"/>
      <c r="D14" s="441"/>
      <c r="E14" s="441"/>
      <c r="F14" s="441"/>
      <c r="G14" s="441"/>
      <c r="H14" s="441"/>
      <c r="I14" s="151" t="s">
        <v>54</v>
      </c>
      <c r="J14" s="151" t="s">
        <v>55</v>
      </c>
      <c r="K14" s="151" t="s">
        <v>56</v>
      </c>
      <c r="L14" s="411" t="s">
        <v>39</v>
      </c>
      <c r="M14" s="412"/>
      <c r="N14" s="412"/>
      <c r="O14" s="412"/>
      <c r="P14" s="412"/>
      <c r="Q14" s="412"/>
      <c r="R14" s="412"/>
      <c r="S14" s="412"/>
      <c r="T14" s="412"/>
      <c r="U14" s="413"/>
    </row>
    <row r="15" spans="1:21" ht="24.75" customHeight="1">
      <c r="A15" s="396" t="s">
        <v>86</v>
      </c>
      <c r="B15" s="397"/>
      <c r="C15" s="397"/>
      <c r="D15" s="397"/>
      <c r="E15" s="397"/>
      <c r="F15" s="397"/>
      <c r="G15" s="397"/>
      <c r="H15" s="397"/>
      <c r="I15" s="152">
        <f>ЗМІСТ!Q6</f>
        <v>10</v>
      </c>
      <c r="J15" s="152">
        <f>ЗМІСТ!R6</f>
        <v>20</v>
      </c>
      <c r="K15" s="152">
        <f>ЗМІСТ!S6</f>
        <v>14</v>
      </c>
      <c r="L15" s="377">
        <f>SUM(I15:K15)</f>
        <v>44</v>
      </c>
      <c r="M15" s="378"/>
      <c r="N15" s="378"/>
      <c r="O15" s="378"/>
      <c r="P15" s="378"/>
      <c r="Q15" s="378"/>
      <c r="R15" s="378"/>
      <c r="S15" s="378"/>
      <c r="T15" s="378"/>
      <c r="U15" s="379"/>
    </row>
    <row r="16" spans="1:21" ht="24.75" customHeight="1">
      <c r="A16" s="396" t="s">
        <v>109</v>
      </c>
      <c r="B16" s="397"/>
      <c r="C16" s="397"/>
      <c r="D16" s="397"/>
      <c r="E16" s="397"/>
      <c r="F16" s="397"/>
      <c r="G16" s="397"/>
      <c r="H16" s="397"/>
      <c r="I16" s="152">
        <f>I15-ROUNDDOWN(SUM(ЗМІСТ!Q27:Q30)/1.5,0)</f>
        <v>8</v>
      </c>
      <c r="J16" s="152">
        <f>J15-ROUNDDOWN(SUM(ЗМІСТ!R27:R30)/1.5,0)</f>
        <v>15</v>
      </c>
      <c r="K16" s="152">
        <f>K15-ROUNDDOWN(SUM(ЗМІСТ!S27:S30)/1.5,0)</f>
        <v>4</v>
      </c>
      <c r="L16" s="377">
        <f aca="true" t="shared" si="0" ref="L16:L21">SUM(I16:K16)</f>
        <v>27</v>
      </c>
      <c r="M16" s="378"/>
      <c r="N16" s="378"/>
      <c r="O16" s="378"/>
      <c r="P16" s="378"/>
      <c r="Q16" s="378"/>
      <c r="R16" s="378"/>
      <c r="S16" s="378"/>
      <c r="T16" s="378"/>
      <c r="U16" s="379"/>
    </row>
    <row r="17" spans="1:21" ht="24.75" customHeight="1">
      <c r="A17" s="394" t="s">
        <v>57</v>
      </c>
      <c r="B17" s="395"/>
      <c r="C17" s="395"/>
      <c r="D17" s="395"/>
      <c r="E17" s="395"/>
      <c r="F17" s="395"/>
      <c r="G17" s="395"/>
      <c r="H17" s="395"/>
      <c r="I17" s="143">
        <v>30</v>
      </c>
      <c r="J17" s="143">
        <v>30</v>
      </c>
      <c r="K17" s="143">
        <v>30</v>
      </c>
      <c r="L17" s="377">
        <f t="shared" si="0"/>
        <v>90</v>
      </c>
      <c r="M17" s="378"/>
      <c r="N17" s="378"/>
      <c r="O17" s="378"/>
      <c r="P17" s="378"/>
      <c r="Q17" s="378"/>
      <c r="R17" s="378"/>
      <c r="S17" s="378"/>
      <c r="T17" s="378"/>
      <c r="U17" s="379"/>
    </row>
    <row r="18" spans="1:21" ht="24.75" customHeight="1">
      <c r="A18" s="396" t="s">
        <v>58</v>
      </c>
      <c r="B18" s="397"/>
      <c r="C18" s="397"/>
      <c r="D18" s="397"/>
      <c r="E18" s="397"/>
      <c r="F18" s="397"/>
      <c r="G18" s="397"/>
      <c r="H18" s="397"/>
      <c r="I18" s="153">
        <f>ЗМІСТ!Q49</f>
        <v>3</v>
      </c>
      <c r="J18" s="153">
        <f>ЗМІСТ!R49</f>
        <v>1</v>
      </c>
      <c r="K18" s="153">
        <f>ЗМІСТ!S49</f>
        <v>0</v>
      </c>
      <c r="L18" s="377">
        <f t="shared" si="0"/>
        <v>4</v>
      </c>
      <c r="M18" s="378"/>
      <c r="N18" s="378"/>
      <c r="O18" s="378"/>
      <c r="P18" s="378"/>
      <c r="Q18" s="378"/>
      <c r="R18" s="378"/>
      <c r="S18" s="378"/>
      <c r="T18" s="378"/>
      <c r="U18" s="379"/>
    </row>
    <row r="19" spans="1:21" ht="24.75" customHeight="1">
      <c r="A19" s="396" t="s">
        <v>87</v>
      </c>
      <c r="B19" s="397"/>
      <c r="C19" s="397"/>
      <c r="D19" s="397"/>
      <c r="E19" s="397"/>
      <c r="F19" s="397"/>
      <c r="G19" s="397"/>
      <c r="H19" s="397"/>
      <c r="I19" s="153">
        <f>ЗМІСТ!Q50</f>
        <v>2</v>
      </c>
      <c r="J19" s="153">
        <f>ЗМІСТ!R50</f>
        <v>6</v>
      </c>
      <c r="K19" s="153">
        <f>ЗМІСТ!S50</f>
        <v>9</v>
      </c>
      <c r="L19" s="377">
        <f t="shared" si="0"/>
        <v>17</v>
      </c>
      <c r="M19" s="378"/>
      <c r="N19" s="378"/>
      <c r="O19" s="378"/>
      <c r="P19" s="378"/>
      <c r="Q19" s="378"/>
      <c r="R19" s="378"/>
      <c r="S19" s="378"/>
      <c r="T19" s="378"/>
      <c r="U19" s="379"/>
    </row>
    <row r="20" spans="1:21" ht="24.75" customHeight="1">
      <c r="A20" s="399" t="s">
        <v>131</v>
      </c>
      <c r="B20" s="400"/>
      <c r="C20" s="400"/>
      <c r="D20" s="400"/>
      <c r="E20" s="400"/>
      <c r="F20" s="400"/>
      <c r="G20" s="400"/>
      <c r="H20" s="401"/>
      <c r="I20" s="154">
        <f>ЗМІСТ!Q51</f>
        <v>0</v>
      </c>
      <c r="J20" s="154">
        <f>ЗМІСТ!R51</f>
        <v>0</v>
      </c>
      <c r="K20" s="154">
        <v>1</v>
      </c>
      <c r="L20" s="377">
        <f t="shared" si="0"/>
        <v>1</v>
      </c>
      <c r="M20" s="378"/>
      <c r="N20" s="378"/>
      <c r="O20" s="378"/>
      <c r="P20" s="378"/>
      <c r="Q20" s="378"/>
      <c r="R20" s="378"/>
      <c r="S20" s="378"/>
      <c r="T20" s="378"/>
      <c r="U20" s="379"/>
    </row>
    <row r="21" spans="1:21" ht="24.75" customHeight="1" thickBot="1">
      <c r="A21" s="402" t="s">
        <v>91</v>
      </c>
      <c r="B21" s="403"/>
      <c r="C21" s="403"/>
      <c r="D21" s="403"/>
      <c r="E21" s="403"/>
      <c r="F21" s="403"/>
      <c r="G21" s="403"/>
      <c r="H21" s="403"/>
      <c r="I21" s="155">
        <f>ЗМІСТ!Q52</f>
        <v>0</v>
      </c>
      <c r="J21" s="155">
        <f>ЗМІСТ!R52</f>
        <v>1</v>
      </c>
      <c r="K21" s="155">
        <f>ЗМІСТ!S52</f>
        <v>2</v>
      </c>
      <c r="L21" s="404">
        <f t="shared" si="0"/>
        <v>3</v>
      </c>
      <c r="M21" s="405"/>
      <c r="N21" s="405"/>
      <c r="O21" s="405"/>
      <c r="P21" s="405"/>
      <c r="Q21" s="405"/>
      <c r="R21" s="405"/>
      <c r="S21" s="405"/>
      <c r="T21" s="405"/>
      <c r="U21" s="406"/>
    </row>
    <row r="22" spans="1:21" ht="15" customHeight="1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</row>
    <row r="23" spans="1:21" ht="2.25" customHeight="1">
      <c r="A23" s="149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</row>
    <row r="24" spans="1:21" s="26" customFormat="1" ht="43.5" customHeight="1">
      <c r="A24" s="380" t="s">
        <v>137</v>
      </c>
      <c r="B24" s="380"/>
      <c r="C24" s="380"/>
      <c r="D24" s="380"/>
      <c r="E24" s="380"/>
      <c r="F24" s="380"/>
      <c r="G24" s="380"/>
      <c r="H24" s="380"/>
      <c r="I24" s="380"/>
      <c r="J24" s="380"/>
      <c r="K24" s="380"/>
      <c r="L24" s="380"/>
      <c r="M24" s="380"/>
      <c r="N24" s="380"/>
      <c r="O24" s="380"/>
      <c r="P24" s="380"/>
      <c r="Q24" s="380"/>
      <c r="R24" s="380"/>
      <c r="S24" s="380"/>
      <c r="T24" s="380"/>
      <c r="U24" s="380"/>
    </row>
    <row r="25" spans="1:21" s="27" customFormat="1" ht="17.25" hidden="1">
      <c r="A25" s="156"/>
      <c r="B25" s="157"/>
      <c r="C25" s="158"/>
      <c r="D25" s="159"/>
      <c r="E25" s="160"/>
      <c r="F25" s="160"/>
      <c r="G25" s="160"/>
      <c r="H25" s="161"/>
      <c r="I25" s="162"/>
      <c r="J25" s="162"/>
      <c r="K25" s="160"/>
      <c r="L25" s="160"/>
      <c r="M25" s="160"/>
      <c r="N25" s="160"/>
      <c r="O25" s="160"/>
      <c r="P25" s="160"/>
      <c r="Q25" s="162"/>
      <c r="R25" s="162"/>
      <c r="S25" s="162"/>
      <c r="T25" s="162"/>
      <c r="U25" s="162"/>
    </row>
    <row r="26" spans="1:21" s="28" customFormat="1" ht="18">
      <c r="A26" s="163" t="s">
        <v>169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381" t="s">
        <v>59</v>
      </c>
      <c r="N26" s="381"/>
      <c r="O26" s="381"/>
      <c r="P26" s="381"/>
      <c r="Q26" s="381"/>
      <c r="R26" s="381"/>
      <c r="S26" s="381"/>
      <c r="T26" s="381"/>
      <c r="U26" s="381"/>
    </row>
    <row r="27" spans="1:21" s="28" customFormat="1" ht="24.75" customHeight="1">
      <c r="A27" s="165" t="s">
        <v>106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381" t="s">
        <v>92</v>
      </c>
      <c r="N27" s="381"/>
      <c r="O27" s="381"/>
      <c r="P27" s="381"/>
      <c r="Q27" s="381"/>
      <c r="R27" s="381"/>
      <c r="S27" s="381"/>
      <c r="T27" s="381"/>
      <c r="U27" s="381"/>
    </row>
    <row r="28" spans="1:21" s="29" customFormat="1" ht="19.5" customHeight="1">
      <c r="A28" s="165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</row>
    <row r="29" spans="1:21" s="28" customFormat="1" ht="19.5" customHeight="1">
      <c r="A29" s="166" t="s">
        <v>88</v>
      </c>
      <c r="B29" s="166"/>
      <c r="C29" s="166"/>
      <c r="D29" s="166"/>
      <c r="E29" s="167" t="s">
        <v>170</v>
      </c>
      <c r="F29" s="168"/>
      <c r="G29" s="168"/>
      <c r="H29" s="169"/>
      <c r="I29" s="169"/>
      <c r="J29" s="169"/>
      <c r="K29" s="169"/>
      <c r="L29" s="169"/>
      <c r="M29" s="381" t="s">
        <v>89</v>
      </c>
      <c r="N29" s="381"/>
      <c r="O29" s="381"/>
      <c r="P29" s="381"/>
      <c r="Q29" s="381"/>
      <c r="R29" s="381"/>
      <c r="S29" s="381"/>
      <c r="T29" s="381"/>
      <c r="U29" s="381"/>
    </row>
    <row r="30" spans="1:21" s="30" customFormat="1" ht="24.75" customHeight="1">
      <c r="A30" s="164"/>
      <c r="B30" s="164"/>
      <c r="C30" s="170"/>
      <c r="D30" s="170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</row>
    <row r="31" spans="1:21" s="30" customFormat="1" ht="19.5" customHeight="1">
      <c r="A31" s="171" t="s">
        <v>112</v>
      </c>
      <c r="B31" s="171"/>
      <c r="C31" s="171"/>
      <c r="D31" s="171"/>
      <c r="E31" s="172"/>
      <c r="F31" s="168" t="s">
        <v>132</v>
      </c>
      <c r="G31" s="168"/>
      <c r="H31" s="169"/>
      <c r="I31" s="169"/>
      <c r="J31" s="169"/>
      <c r="K31" s="169"/>
      <c r="L31" s="171" t="s">
        <v>171</v>
      </c>
      <c r="M31" s="164"/>
      <c r="N31" s="171"/>
      <c r="O31" s="171"/>
      <c r="P31" s="171"/>
      <c r="Q31" s="171"/>
      <c r="R31" s="171" t="s">
        <v>172</v>
      </c>
      <c r="S31" s="173"/>
      <c r="T31" s="174"/>
      <c r="U31" s="171"/>
    </row>
    <row r="32" spans="1:21" ht="12.75">
      <c r="A32" s="149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</row>
    <row r="33" spans="1:21" ht="18">
      <c r="A33" s="149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71"/>
      <c r="M33" s="149"/>
      <c r="N33" s="149"/>
      <c r="O33" s="149"/>
      <c r="P33" s="149"/>
      <c r="Q33" s="174"/>
      <c r="R33" s="174"/>
      <c r="S33" s="149"/>
      <c r="T33" s="174"/>
      <c r="U33" s="149"/>
    </row>
    <row r="34" spans="1:21" ht="12.75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</row>
  </sheetData>
  <sheetProtection deleteRows="0"/>
  <mergeCells count="44">
    <mergeCell ref="A2:C2"/>
    <mergeCell ref="M2:P2"/>
    <mergeCell ref="A3:A5"/>
    <mergeCell ref="B3:G5"/>
    <mergeCell ref="H3:H5"/>
    <mergeCell ref="I3:K3"/>
    <mergeCell ref="I4:I5"/>
    <mergeCell ref="B6:G6"/>
    <mergeCell ref="J6:K6"/>
    <mergeCell ref="M6:N10"/>
    <mergeCell ref="O3:T5"/>
    <mergeCell ref="A14:H14"/>
    <mergeCell ref="U6:U10"/>
    <mergeCell ref="B9:G9"/>
    <mergeCell ref="J9:K9"/>
    <mergeCell ref="J7:K7"/>
    <mergeCell ref="B7:G7"/>
    <mergeCell ref="A15:H15"/>
    <mergeCell ref="A16:H16"/>
    <mergeCell ref="L15:U15"/>
    <mergeCell ref="L16:U16"/>
    <mergeCell ref="M3:N5"/>
    <mergeCell ref="L14:U14"/>
    <mergeCell ref="B10:G10"/>
    <mergeCell ref="J10:K10"/>
    <mergeCell ref="U3:U5"/>
    <mergeCell ref="J4:K5"/>
    <mergeCell ref="M29:U29"/>
    <mergeCell ref="A19:H19"/>
    <mergeCell ref="A20:H20"/>
    <mergeCell ref="A21:H21"/>
    <mergeCell ref="L19:U19"/>
    <mergeCell ref="L20:U20"/>
    <mergeCell ref="L21:U21"/>
    <mergeCell ref="L17:U17"/>
    <mergeCell ref="L18:U18"/>
    <mergeCell ref="A24:U24"/>
    <mergeCell ref="M26:U26"/>
    <mergeCell ref="B8:G8"/>
    <mergeCell ref="M27:U27"/>
    <mergeCell ref="O6:T10"/>
    <mergeCell ref="A17:H17"/>
    <mergeCell ref="A18:H18"/>
    <mergeCell ref="A13:D1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D4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11.625" style="11" customWidth="1"/>
    <col min="2" max="16384" width="8.875" style="11" customWidth="1"/>
  </cols>
  <sheetData>
    <row r="1" spans="1:4" ht="12.75">
      <c r="A1" s="1"/>
      <c r="B1" s="1"/>
      <c r="C1" s="1"/>
      <c r="D1" s="1"/>
    </row>
    <row r="2" spans="1:4" ht="15">
      <c r="A2" s="31" t="s">
        <v>110</v>
      </c>
      <c r="B2" s="31"/>
      <c r="C2" s="31"/>
      <c r="D2" s="31"/>
    </row>
    <row r="3" spans="1:4" ht="15">
      <c r="A3" s="2" t="s">
        <v>46</v>
      </c>
      <c r="B3" s="3">
        <v>1</v>
      </c>
      <c r="C3" s="3">
        <v>2</v>
      </c>
      <c r="D3" s="3">
        <v>3</v>
      </c>
    </row>
    <row r="4" spans="1:4" ht="15">
      <c r="A4" s="2" t="s">
        <v>90</v>
      </c>
      <c r="B4" s="3">
        <f>COUNTA(ЗМІСТ!Q11:Q14,ЗМІСТ!Q18:Q23,ЗМІСТ!#REF!,ЗМІСТ!Q27:Q30,ЗМІСТ!Q40:Q42,ЗМІСТ!Q43:Q44)</f>
        <v>8</v>
      </c>
      <c r="C4" s="3">
        <f>COUNTA(ЗМІСТ!R11:R14,ЗМІСТ!R18:R23,ЗМІСТ!#REF!,ЗМІСТ!R27:R30,ЗМІСТ!R40:R42,ЗМІСТ!R43:R44)</f>
        <v>8</v>
      </c>
      <c r="D4" s="3">
        <f>COUNTA(ЗМІСТ!S11:S14,ЗМІСТ!S18:S23,ЗМІСТ!#REF!,ЗМІСТ!S27:S30,ЗМІСТ!S40:S42,ЗМІСТ!S43:S44)</f>
        <v>9</v>
      </c>
    </row>
  </sheetData>
  <sheetProtection password="CF68" sheet="1" deleteRows="0"/>
  <conditionalFormatting sqref="B4:D4">
    <cfRule type="cellIs" priority="1" dxfId="36" operator="lessThanOrEqual" stopIfTrue="1">
      <formula>8</formula>
    </cfRule>
    <cfRule type="cellIs" priority="2" dxfId="35" operator="greaterThan" stopIfTrue="1">
      <formula>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ALLA</cp:lastModifiedBy>
  <cp:lastPrinted>2022-10-06T06:15:47Z</cp:lastPrinted>
  <dcterms:created xsi:type="dcterms:W3CDTF">2003-11-28T18:06:16Z</dcterms:created>
  <dcterms:modified xsi:type="dcterms:W3CDTF">2023-09-28T08:10:43Z</dcterms:modified>
  <cp:category/>
  <cp:version/>
  <cp:contentType/>
  <cp:contentStatus/>
</cp:coreProperties>
</file>